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neet201dhr\Desktop\"/>
    </mc:Choice>
  </mc:AlternateContent>
  <xr:revisionPtr revIDLastSave="0" documentId="13_ncr:1_{80BE85F5-DFFB-4D04-8F4F-2E46F9C38096}" xr6:coauthVersionLast="47" xr6:coauthVersionMax="47" xr10:uidLastSave="{00000000-0000-0000-0000-000000000000}"/>
  <bookViews>
    <workbookView xWindow="-28920" yWindow="-1755" windowWidth="29040" windowHeight="15840" xr2:uid="{00000000-000D-0000-FFFF-FFFF00000000}"/>
  </bookViews>
  <sheets>
    <sheet name="Master (2)" sheetId="4" r:id="rId1"/>
    <sheet name="Voucher" sheetId="6" r:id="rId2"/>
    <sheet name="Data" sheetId="5" r:id="rId3"/>
  </sheets>
  <definedNames>
    <definedName name="_xlnm.Print_Area" localSheetId="0">'Master (2)'!$A$1:$Q$48</definedName>
    <definedName name="_xlnm.Print_Titles" localSheetId="0">'Master (2)'!$J:$K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6" l="1"/>
  <c r="F41" i="6"/>
  <c r="F40" i="6"/>
  <c r="F39" i="6"/>
  <c r="F38" i="6"/>
  <c r="F37" i="6"/>
  <c r="A38" i="6"/>
  <c r="A39" i="6"/>
  <c r="A40" i="6"/>
  <c r="A41" i="6"/>
  <c r="A42" i="6"/>
  <c r="A43" i="6"/>
  <c r="A44" i="6"/>
  <c r="A45" i="6"/>
  <c r="A46" i="6"/>
  <c r="A47" i="6"/>
  <c r="A48" i="6"/>
  <c r="A37" i="6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5" i="4"/>
  <c r="L16" i="4" l="1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15" i="4"/>
  <c r="P7" i="4"/>
  <c r="P6" i="4"/>
  <c r="P5" i="4"/>
  <c r="P4" i="4"/>
  <c r="P3" i="4"/>
  <c r="G27" i="4" l="1"/>
  <c r="H27" i="4"/>
  <c r="H22" i="4"/>
  <c r="G22" i="4"/>
  <c r="G26" i="4"/>
  <c r="H26" i="4"/>
  <c r="G24" i="4"/>
  <c r="H24" i="4"/>
  <c r="G25" i="4"/>
  <c r="H25" i="4"/>
  <c r="H36" i="4"/>
  <c r="G36" i="4"/>
  <c r="G34" i="4"/>
  <c r="H34" i="4"/>
  <c r="G33" i="4"/>
  <c r="H33" i="4"/>
  <c r="G21" i="4"/>
  <c r="H21" i="4"/>
  <c r="G32" i="4"/>
  <c r="H32" i="4"/>
  <c r="G20" i="4"/>
  <c r="H20" i="4"/>
  <c r="H39" i="4"/>
  <c r="G39" i="4"/>
  <c r="H37" i="4"/>
  <c r="G37" i="4"/>
  <c r="H35" i="4"/>
  <c r="G35" i="4"/>
  <c r="H31" i="4"/>
  <c r="G31" i="4"/>
  <c r="G38" i="4"/>
  <c r="H38" i="4"/>
  <c r="G42" i="4"/>
  <c r="H42" i="4"/>
  <c r="G23" i="4"/>
  <c r="H23" i="4"/>
  <c r="G30" i="4"/>
  <c r="H30" i="4"/>
  <c r="G41" i="4"/>
  <c r="H41" i="4"/>
  <c r="G29" i="4"/>
  <c r="H29" i="4"/>
  <c r="H40" i="4"/>
  <c r="G40" i="4"/>
  <c r="G28" i="4"/>
  <c r="H28" i="4"/>
  <c r="G19" i="4"/>
  <c r="H19" i="4"/>
  <c r="H15" i="4"/>
  <c r="O15" i="4" s="1"/>
  <c r="G15" i="4"/>
  <c r="G16" i="4"/>
  <c r="H16" i="4"/>
  <c r="G18" i="4"/>
  <c r="H18" i="4"/>
  <c r="G17" i="4"/>
  <c r="H17" i="4"/>
  <c r="P9" i="4"/>
  <c r="P13" i="4" s="1"/>
  <c r="M15" i="4" l="1"/>
  <c r="N15" i="4" s="1"/>
  <c r="P15" i="4"/>
  <c r="E26" i="6"/>
  <c r="D24" i="6"/>
  <c r="D18" i="6"/>
  <c r="M43" i="4" l="1"/>
  <c r="O22" i="4" l="1"/>
  <c r="O18" i="4"/>
  <c r="O41" i="4"/>
  <c r="O37" i="4"/>
  <c r="O33" i="4"/>
  <c r="O29" i="4"/>
  <c r="O28" i="4"/>
  <c r="O24" i="4"/>
  <c r="O35" i="4"/>
  <c r="O26" i="4"/>
  <c r="O23" i="4"/>
  <c r="O39" i="4"/>
  <c r="E43" i="4"/>
  <c r="P42" i="4" l="1"/>
  <c r="P20" i="4"/>
  <c r="P33" i="4"/>
  <c r="P36" i="4"/>
  <c r="P40" i="4"/>
  <c r="P34" i="4"/>
  <c r="P41" i="4"/>
  <c r="P23" i="4"/>
  <c r="P38" i="4"/>
  <c r="P30" i="4"/>
  <c r="P17" i="4"/>
  <c r="P32" i="4"/>
  <c r="P31" i="4"/>
  <c r="O31" i="4"/>
  <c r="P28" i="4"/>
  <c r="P39" i="4"/>
  <c r="P29" i="4"/>
  <c r="P37" i="4"/>
  <c r="P35" i="4"/>
  <c r="P22" i="4"/>
  <c r="P27" i="4"/>
  <c r="P16" i="4"/>
  <c r="P18" i="4"/>
  <c r="P26" i="4"/>
  <c r="P19" i="4"/>
  <c r="P24" i="4"/>
  <c r="P25" i="4"/>
  <c r="P21" i="4"/>
  <c r="O17" i="4"/>
  <c r="O27" i="4"/>
  <c r="O16" i="4"/>
  <c r="O25" i="4"/>
  <c r="O30" i="4"/>
  <c r="O32" i="4"/>
  <c r="O34" i="4"/>
  <c r="O36" i="4"/>
  <c r="O38" i="4"/>
  <c r="O40" i="4"/>
  <c r="O42" i="4"/>
  <c r="Q15" i="4" l="1"/>
  <c r="Q16" i="4" s="1"/>
  <c r="O19" i="4"/>
  <c r="M19" i="4" s="1"/>
  <c r="N19" i="4" s="1"/>
  <c r="O21" i="4"/>
  <c r="M21" i="4" s="1"/>
  <c r="N21" i="4" s="1"/>
  <c r="M42" i="4"/>
  <c r="N42" i="4" s="1"/>
  <c r="M41" i="4"/>
  <c r="N41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1" i="4"/>
  <c r="N31" i="4" s="1"/>
  <c r="M30" i="4"/>
  <c r="M29" i="4"/>
  <c r="N29" i="4" s="1"/>
  <c r="M25" i="4"/>
  <c r="N25" i="4" s="1"/>
  <c r="M18" i="4"/>
  <c r="N18" i="4" s="1"/>
  <c r="M16" i="4"/>
  <c r="M22" i="4"/>
  <c r="M26" i="4"/>
  <c r="N26" i="4" s="1"/>
  <c r="M17" i="4"/>
  <c r="N17" i="4" s="1"/>
  <c r="M28" i="4"/>
  <c r="N28" i="4" s="1"/>
  <c r="M24" i="4"/>
  <c r="N24" i="4" s="1"/>
  <c r="M23" i="4"/>
  <c r="N23" i="4" s="1"/>
  <c r="O20" i="4"/>
  <c r="M40" i="4"/>
  <c r="N40" i="4" s="1"/>
  <c r="M32" i="4"/>
  <c r="N32" i="4" s="1"/>
  <c r="M27" i="4"/>
  <c r="N27" i="4" s="1"/>
  <c r="G43" i="4"/>
  <c r="H43" i="4"/>
  <c r="N16" i="4" l="1"/>
  <c r="C44" i="6"/>
  <c r="C45" i="6"/>
  <c r="H42" i="6"/>
  <c r="P43" i="4"/>
  <c r="P44" i="4" s="1"/>
  <c r="N22" i="4"/>
  <c r="O43" i="4"/>
  <c r="H43" i="6" s="1"/>
  <c r="N30" i="4"/>
  <c r="M20" i="4"/>
  <c r="N20" i="4" s="1"/>
  <c r="H38" i="6" l="1"/>
  <c r="P45" i="4"/>
  <c r="C39" i="6"/>
  <c r="C37" i="6"/>
  <c r="N43" i="4"/>
  <c r="P47" i="4" s="1"/>
  <c r="C43" i="6"/>
  <c r="C38" i="6"/>
  <c r="H37" i="6"/>
  <c r="C42" i="6"/>
  <c r="C40" i="6"/>
  <c r="C41" i="6"/>
  <c r="C47" i="6"/>
  <c r="H40" i="6"/>
  <c r="C46" i="6"/>
  <c r="C48" i="6"/>
  <c r="H39" i="6"/>
  <c r="H41" i="6"/>
  <c r="Q17" i="4" l="1"/>
  <c r="Q18" i="4" l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l="1"/>
  <c r="Q41" i="4" l="1"/>
  <c r="Q42" i="4" s="1"/>
  <c r="P46" i="4" s="1"/>
  <c r="D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Rizabel Gonzales</author>
  </authors>
  <commentList>
    <comment ref="C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Name of Employee
</t>
        </r>
      </text>
    </comment>
    <comment ref="P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Rizabel Gonzales:</t>
        </r>
        <r>
          <rPr>
            <sz val="9"/>
            <color indexed="81"/>
            <rFont val="Tahoma"/>
            <family val="2"/>
          </rPr>
          <t xml:space="preserve">
Enter total amount
 here</t>
        </r>
      </text>
    </comment>
    <comment ref="P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Carry forward amount </t>
        </r>
      </text>
    </comment>
    <comment ref="P13" authorId="0" shapeId="0" xr:uid="{00000000-0006-0000-0000-000004000000}">
      <text>
        <r>
          <rPr>
            <b/>
            <sz val="9"/>
            <color indexed="81"/>
            <rFont val="Calibri"/>
            <family val="2"/>
            <scheme val="minor"/>
          </rPr>
          <t>Petty Cash Float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MORE RECEIPTS TO ENTER?
If  there are more receipts to enter,  save and open another worksheet.
Please   "Carry forward" the amount from  Cell O44 (bottom right) to the next worksheet. </t>
        </r>
      </text>
    </comment>
    <comment ref="P4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MORE THAN ONE PAGE? 
If you have more than one page. </t>
        </r>
        <r>
          <rPr>
            <b/>
            <sz val="9"/>
            <color indexed="81"/>
            <rFont val="Tahoma"/>
            <family val="2"/>
          </rPr>
          <t xml:space="preserve">Enter this amount in Cell O8 </t>
        </r>
        <r>
          <rPr>
            <sz val="9"/>
            <color indexed="81"/>
            <rFont val="Tahoma"/>
            <family val="2"/>
          </rPr>
          <t>of the next worksheet. called</t>
        </r>
        <r>
          <rPr>
            <b/>
            <sz val="9"/>
            <color indexed="81"/>
            <rFont val="Tahoma"/>
            <family val="2"/>
          </rPr>
          <t xml:space="preserve"> "Balance forward" </t>
        </r>
        <r>
          <rPr>
            <sz val="9"/>
            <color indexed="81"/>
            <rFont val="Tahoma"/>
            <family val="2"/>
          </rPr>
          <t>(top right)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6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This amount should equal your petty cash fund amount.
</t>
        </r>
      </text>
    </comment>
  </commentList>
</comments>
</file>

<file path=xl/sharedStrings.xml><?xml version="1.0" encoding="utf-8"?>
<sst xmlns="http://schemas.openxmlformats.org/spreadsheetml/2006/main" count="158" uniqueCount="96">
  <si>
    <t>Authorized by:</t>
  </si>
  <si>
    <t>Prepared by:</t>
  </si>
  <si>
    <t xml:space="preserve"> Total </t>
  </si>
  <si>
    <t>Description</t>
  </si>
  <si>
    <t>Ref#</t>
  </si>
  <si>
    <t>Date</t>
  </si>
  <si>
    <t>Department:</t>
  </si>
  <si>
    <t>Payable To:</t>
  </si>
  <si>
    <t>EMPLOYEE INFORMATION:</t>
  </si>
  <si>
    <t>To</t>
  </si>
  <si>
    <t>From</t>
  </si>
  <si>
    <t>EXPENSE PERIOD:</t>
  </si>
  <si>
    <t>Amount Requested</t>
  </si>
  <si>
    <t>Total Before Tax</t>
  </si>
  <si>
    <t>PST</t>
  </si>
  <si>
    <t>GST</t>
  </si>
  <si>
    <t>Total tax to be included in expense</t>
  </si>
  <si>
    <t>50%GST</t>
  </si>
  <si>
    <t>Total with tax</t>
  </si>
  <si>
    <t>Property Upkeep</t>
  </si>
  <si>
    <t>Equipment Maintainence</t>
  </si>
  <si>
    <t>Telephone &amp; Cellphone</t>
  </si>
  <si>
    <t>Program Material</t>
  </si>
  <si>
    <t>Program Activities</t>
  </si>
  <si>
    <t>Recrutment &amp; Retention</t>
  </si>
  <si>
    <t>Staff Development</t>
  </si>
  <si>
    <t>Library</t>
  </si>
  <si>
    <t>Travel</t>
  </si>
  <si>
    <t>Food</t>
  </si>
  <si>
    <t>Personal Needs</t>
  </si>
  <si>
    <t>Recreation &amp; Education</t>
  </si>
  <si>
    <t>Account Name</t>
  </si>
  <si>
    <t>Utilities</t>
  </si>
  <si>
    <t>Furniture &amp; Equipment</t>
  </si>
  <si>
    <t>Membership</t>
  </si>
  <si>
    <t>Public Relations</t>
  </si>
  <si>
    <t>Others</t>
  </si>
  <si>
    <t>Copying Postage &amp; Stationary</t>
  </si>
  <si>
    <t>Account</t>
  </si>
  <si>
    <t>Account Number</t>
  </si>
  <si>
    <t>CHEQUE VOUCHER</t>
  </si>
  <si>
    <t>Cheque #____________</t>
  </si>
  <si>
    <t>Date  _______________</t>
  </si>
  <si>
    <t>To be completed by Program Manager</t>
  </si>
  <si>
    <t>Program or Dept:</t>
  </si>
  <si>
    <t>Date Required:</t>
  </si>
  <si>
    <t>Amount of Cheque</t>
  </si>
  <si>
    <t xml:space="preserve">Payable to: </t>
  </si>
  <si>
    <t>Purpose of expenditure</t>
  </si>
  <si>
    <t xml:space="preserve">Account to be charged </t>
  </si>
  <si>
    <t>Accounting Use Only</t>
  </si>
  <si>
    <t>Acct.</t>
  </si>
  <si>
    <t>Prog.</t>
  </si>
  <si>
    <t>Dr.</t>
  </si>
  <si>
    <t>Cr.</t>
  </si>
  <si>
    <t xml:space="preserve"> Acct.</t>
  </si>
  <si>
    <t>Dr</t>
  </si>
  <si>
    <t>Cr</t>
  </si>
  <si>
    <t>To Be Completed By Manager:</t>
  </si>
  <si>
    <t>Signature on File</t>
  </si>
  <si>
    <t>See Attached Approval</t>
  </si>
  <si>
    <t>Authorized by Signature</t>
  </si>
  <si>
    <t>Amount Before Tax</t>
  </si>
  <si>
    <t>Payment Authorized by:</t>
  </si>
  <si>
    <t>Employee Reimbusement</t>
  </si>
  <si>
    <t>Petty Cash</t>
  </si>
  <si>
    <t>Master card charges</t>
  </si>
  <si>
    <t>Gift Card</t>
  </si>
  <si>
    <t>-</t>
  </si>
  <si>
    <t>Balance forward:</t>
  </si>
  <si>
    <t>Expense Type:</t>
  </si>
  <si>
    <t>Cash On Hand:</t>
  </si>
  <si>
    <t>Accounting  Use Only:</t>
  </si>
  <si>
    <t>Accouting use:  Error check</t>
  </si>
  <si>
    <t>Pick from drop-down list</t>
  </si>
  <si>
    <t>Account Name 
(If Others)</t>
  </si>
  <si>
    <t>Petty Cash Fund</t>
  </si>
  <si>
    <t>Cash Count</t>
  </si>
  <si>
    <t>Amount</t>
  </si>
  <si>
    <t>HPSP</t>
  </si>
  <si>
    <t>Law Foundation</t>
  </si>
  <si>
    <t>Housing First</t>
  </si>
  <si>
    <t>Mental Health</t>
  </si>
  <si>
    <t>Rent Bank</t>
  </si>
  <si>
    <t>Program</t>
  </si>
  <si>
    <t>No of bills</t>
  </si>
  <si>
    <t xml:space="preserve">Total -  Small coins </t>
  </si>
  <si>
    <t>Total  Cash</t>
  </si>
  <si>
    <t>Select from list</t>
  </si>
  <si>
    <t>Program Expenses</t>
  </si>
  <si>
    <r>
      <rPr>
        <sz val="11"/>
        <color indexed="63"/>
        <rFont val="Cambria"/>
        <family val="1"/>
        <scheme val="major"/>
      </rPr>
      <t>Carry forward</t>
    </r>
    <r>
      <rPr>
        <b/>
        <sz val="11"/>
        <color indexed="63"/>
        <rFont val="Cambria"/>
        <family val="1"/>
        <scheme val="major"/>
      </rPr>
      <t xml:space="preserve"> to next worksheet</t>
    </r>
  </si>
  <si>
    <t>COVID19 Materials &amp; Services</t>
  </si>
  <si>
    <t>NRC Unit 102</t>
  </si>
  <si>
    <t>NRC Unit 104</t>
  </si>
  <si>
    <t>Ask An Advocate</t>
  </si>
  <si>
    <t>Date Revised: Aug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</si>
</sst>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;\(0\)"/>
    <numFmt numFmtId="167" formatCode="[$-F800]dddd\,\ mmmm\ dd\,\ yyyy"/>
    <numFmt numFmtId="168" formatCode="[$-409]d\-mmm\-yyyy;@"/>
    <numFmt numFmtId="169" formatCode="&quot;$&quot;#,##0.00"/>
    <numFmt numFmtId="170" formatCode="_(* #,##0_);_(* \(#,##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sz val="24"/>
      <color indexed="60"/>
      <name val="Cambria"/>
      <family val="1"/>
      <scheme val="major"/>
    </font>
    <font>
      <sz val="10"/>
      <name val="Cambria"/>
      <family val="1"/>
      <scheme val="major"/>
    </font>
    <font>
      <sz val="10"/>
      <color indexed="63"/>
      <name val="Cambria"/>
      <family val="1"/>
      <scheme val="major"/>
    </font>
    <font>
      <b/>
      <sz val="9"/>
      <color indexed="23"/>
      <name val="Cambria"/>
      <family val="1"/>
      <scheme val="major"/>
    </font>
    <font>
      <b/>
      <sz val="10"/>
      <color indexed="63"/>
      <name val="Cambria"/>
      <family val="1"/>
      <scheme val="major"/>
    </font>
    <font>
      <sz val="9"/>
      <color indexed="63"/>
      <name val="Cambria"/>
      <family val="1"/>
      <scheme val="major"/>
    </font>
    <font>
      <sz val="14"/>
      <name val="Cambria"/>
      <family val="1"/>
      <scheme val="major"/>
    </font>
    <font>
      <sz val="10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indexed="63"/>
      <name val="Cambria"/>
      <family val="1"/>
      <scheme val="major"/>
    </font>
    <font>
      <b/>
      <sz val="9"/>
      <color indexed="63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sz val="24"/>
      <color theme="0"/>
      <name val="Tahoma"/>
      <family val="2"/>
    </font>
    <font>
      <b/>
      <sz val="9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theme="0"/>
      <name val="Tahoma"/>
      <family val="2"/>
    </font>
    <font>
      <b/>
      <sz val="9"/>
      <name val="Arial Black"/>
      <family val="2"/>
    </font>
    <font>
      <sz val="20"/>
      <color indexed="63"/>
      <name val="Cambria"/>
      <family val="1"/>
      <scheme val="major"/>
    </font>
    <font>
      <sz val="10"/>
      <color rgb="FFFF0000"/>
      <name val="Arial"/>
      <family val="2"/>
    </font>
    <font>
      <sz val="16"/>
      <name val="Calibri"/>
      <family val="2"/>
      <scheme val="minor"/>
    </font>
    <font>
      <sz val="16"/>
      <color theme="0"/>
      <name val="Arial"/>
      <family val="2"/>
    </font>
    <font>
      <sz val="11"/>
      <name val="Cambria"/>
      <family val="1"/>
      <scheme val="major"/>
    </font>
    <font>
      <b/>
      <sz val="11"/>
      <color indexed="63"/>
      <name val="Cambria"/>
      <family val="1"/>
      <scheme val="major"/>
    </font>
    <font>
      <sz val="11"/>
      <color indexed="63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FD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</cellStyleXfs>
  <cellXfs count="216">
    <xf numFmtId="0" fontId="0" fillId="0" borderId="0" xfId="0"/>
    <xf numFmtId="0" fontId="0" fillId="0" borderId="0" xfId="0" applyProtection="1">
      <protection locked="0"/>
    </xf>
    <xf numFmtId="164" fontId="0" fillId="0" borderId="0" xfId="2" applyFont="1" applyProtection="1">
      <protection locked="0"/>
    </xf>
    <xf numFmtId="166" fontId="0" fillId="0" borderId="0" xfId="1" applyNumberFormat="1" applyFont="1" applyProtection="1">
      <protection locked="0"/>
    </xf>
    <xf numFmtId="1" fontId="0" fillId="0" borderId="0" xfId="0" applyNumberFormat="1" applyProtection="1">
      <protection locked="0"/>
    </xf>
    <xf numFmtId="164" fontId="6" fillId="0" borderId="0" xfId="2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7" fillId="0" borderId="0" xfId="2" applyFont="1" applyBorder="1" applyAlignment="1" applyProtection="1">
      <alignment horizontal="left" vertical="top"/>
      <protection locked="0"/>
    </xf>
    <xf numFmtId="166" fontId="7" fillId="0" borderId="0" xfId="1" applyNumberFormat="1" applyFont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vertical="center"/>
      <protection locked="0"/>
    </xf>
    <xf numFmtId="164" fontId="6" fillId="2" borderId="0" xfId="2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1" fontId="6" fillId="2" borderId="0" xfId="0" applyNumberFormat="1" applyFont="1" applyFill="1" applyBorder="1" applyAlignment="1" applyProtection="1">
      <alignment vertical="center"/>
      <protection locked="0"/>
    </xf>
    <xf numFmtId="164" fontId="8" fillId="0" borderId="0" xfId="2" applyFont="1" applyBorder="1" applyAlignment="1" applyProtection="1">
      <alignment horizontal="left" vertical="top"/>
      <protection locked="0"/>
    </xf>
    <xf numFmtId="164" fontId="10" fillId="0" borderId="0" xfId="2" applyFont="1" applyBorder="1" applyProtection="1">
      <protection locked="0"/>
    </xf>
    <xf numFmtId="164" fontId="11" fillId="0" borderId="0" xfId="2" applyFont="1" applyBorder="1" applyAlignment="1" applyProtection="1">
      <alignment horizontal="left"/>
      <protection locked="0"/>
    </xf>
    <xf numFmtId="164" fontId="10" fillId="0" borderId="0" xfId="2" applyFont="1" applyBorder="1" applyAlignment="1" applyProtection="1">
      <alignment horizontal="right"/>
      <protection locked="0"/>
    </xf>
    <xf numFmtId="164" fontId="10" fillId="0" borderId="0" xfId="2" applyFont="1" applyProtection="1">
      <protection locked="0"/>
    </xf>
    <xf numFmtId="164" fontId="13" fillId="0" borderId="0" xfId="2" applyFont="1" applyBorder="1" applyProtection="1">
      <protection locked="0"/>
    </xf>
    <xf numFmtId="0" fontId="9" fillId="0" borderId="0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164" fontId="9" fillId="0" borderId="0" xfId="2" applyFont="1" applyBorder="1" applyProtection="1">
      <protection locked="0"/>
    </xf>
    <xf numFmtId="166" fontId="9" fillId="0" borderId="0" xfId="1" applyNumberFormat="1" applyFont="1" applyBorder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4" borderId="0" xfId="0" applyFont="1" applyFill="1" applyProtection="1">
      <protection locked="0"/>
    </xf>
    <xf numFmtId="164" fontId="8" fillId="0" borderId="0" xfId="2" applyFont="1" applyBorder="1" applyAlignment="1" applyProtection="1">
      <alignment horizontal="center" vertical="top"/>
      <protection locked="0"/>
    </xf>
    <xf numFmtId="164" fontId="9" fillId="0" borderId="0" xfId="2" applyFont="1" applyAlignment="1" applyProtection="1">
      <alignment horizontal="center"/>
      <protection locked="0"/>
    </xf>
    <xf numFmtId="0" fontId="5" fillId="0" borderId="0" xfId="0" applyFont="1"/>
    <xf numFmtId="0" fontId="6" fillId="2" borderId="0" xfId="2" applyNumberFormat="1" applyFont="1" applyFill="1" applyBorder="1" applyAlignment="1" applyProtection="1">
      <alignment vertical="center"/>
      <protection locked="0"/>
    </xf>
    <xf numFmtId="0" fontId="8" fillId="0" borderId="0" xfId="2" applyNumberFormat="1" applyFont="1" applyBorder="1" applyAlignment="1" applyProtection="1">
      <alignment horizontal="left" vertical="top"/>
      <protection locked="0"/>
    </xf>
    <xf numFmtId="0" fontId="10" fillId="0" borderId="0" xfId="2" applyNumberFormat="1" applyFont="1" applyBorder="1" applyProtection="1">
      <protection locked="0"/>
    </xf>
    <xf numFmtId="0" fontId="10" fillId="0" borderId="0" xfId="2" applyNumberFormat="1" applyFont="1" applyProtection="1">
      <protection locked="0"/>
    </xf>
    <xf numFmtId="0" fontId="9" fillId="0" borderId="0" xfId="2" applyNumberFormat="1" applyFont="1" applyProtection="1">
      <protection locked="0"/>
    </xf>
    <xf numFmtId="0" fontId="9" fillId="0" borderId="0" xfId="2" applyNumberFormat="1" applyFont="1" applyBorder="1" applyProtection="1">
      <protection locked="0"/>
    </xf>
    <xf numFmtId="0" fontId="0" fillId="0" borderId="0" xfId="2" applyNumberFormat="1" applyFont="1" applyProtection="1">
      <protection locked="0"/>
    </xf>
    <xf numFmtId="0" fontId="4" fillId="0" borderId="0" xfId="3"/>
    <xf numFmtId="0" fontId="21" fillId="0" borderId="0" xfId="3" applyFont="1"/>
    <xf numFmtId="0" fontId="22" fillId="0" borderId="0" xfId="3" applyFont="1"/>
    <xf numFmtId="0" fontId="4" fillId="0" borderId="10" xfId="3" applyBorder="1"/>
    <xf numFmtId="0" fontId="4" fillId="0" borderId="8" xfId="3" applyBorder="1"/>
    <xf numFmtId="0" fontId="0" fillId="0" borderId="0" xfId="0" applyNumberFormat="1"/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4" fillId="0" borderId="8" xfId="3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3" applyProtection="1">
      <protection locked="0"/>
    </xf>
    <xf numFmtId="0" fontId="4" fillId="0" borderId="10" xfId="3" applyBorder="1" applyProtection="1">
      <protection locked="0"/>
    </xf>
    <xf numFmtId="0" fontId="4" fillId="0" borderId="1" xfId="3" applyBorder="1" applyProtection="1">
      <protection locked="0"/>
    </xf>
    <xf numFmtId="0" fontId="0" fillId="0" borderId="1" xfId="0" applyBorder="1" applyProtection="1">
      <protection locked="0"/>
    </xf>
    <xf numFmtId="2" fontId="4" fillId="0" borderId="1" xfId="3" applyNumberFormat="1" applyBorder="1" applyProtection="1"/>
    <xf numFmtId="0" fontId="4" fillId="0" borderId="0" xfId="3" applyProtection="1"/>
    <xf numFmtId="0" fontId="4" fillId="0" borderId="8" xfId="3" applyBorder="1" applyProtection="1"/>
    <xf numFmtId="0" fontId="4" fillId="0" borderId="0" xfId="3" applyFill="1" applyBorder="1" applyProtection="1">
      <protection locked="0"/>
    </xf>
    <xf numFmtId="0" fontId="0" fillId="0" borderId="8" xfId="0" applyBorder="1"/>
    <xf numFmtId="164" fontId="14" fillId="0" borderId="0" xfId="2" applyFont="1" applyAlignment="1" applyProtection="1">
      <protection locked="0"/>
    </xf>
    <xf numFmtId="164" fontId="8" fillId="0" borderId="0" xfId="2" applyFont="1" applyBorder="1" applyAlignment="1" applyProtection="1">
      <alignment horizontal="right" vertical="top"/>
      <protection locked="0"/>
    </xf>
    <xf numFmtId="0" fontId="23" fillId="0" borderId="5" xfId="0" applyFont="1" applyFill="1" applyBorder="1" applyAlignment="1" applyProtection="1">
      <alignment horizontal="left" wrapText="1"/>
      <protection locked="0"/>
    </xf>
    <xf numFmtId="0" fontId="23" fillId="0" borderId="1" xfId="0" applyFont="1" applyFill="1" applyBorder="1" applyAlignment="1" applyProtection="1">
      <alignment horizontal="left" wrapText="1"/>
      <protection locked="0"/>
    </xf>
    <xf numFmtId="168" fontId="23" fillId="0" borderId="1" xfId="0" applyNumberFormat="1" applyFont="1" applyFill="1" applyBorder="1" applyAlignment="1" applyProtection="1">
      <alignment horizontal="center"/>
      <protection locked="0"/>
    </xf>
    <xf numFmtId="1" fontId="23" fillId="0" borderId="5" xfId="0" applyNumberFormat="1" applyFont="1" applyFill="1" applyBorder="1" applyAlignment="1" applyProtection="1">
      <alignment horizontal="center"/>
      <protection locked="0"/>
    </xf>
    <xf numFmtId="0" fontId="23" fillId="0" borderId="5" xfId="1" applyNumberFormat="1" applyFont="1" applyFill="1" applyBorder="1" applyAlignment="1" applyProtection="1">
      <protection locked="0"/>
    </xf>
    <xf numFmtId="43" fontId="23" fillId="6" borderId="5" xfId="1" applyNumberFormat="1" applyFont="1" applyFill="1" applyBorder="1" applyAlignment="1" applyProtection="1"/>
    <xf numFmtId="1" fontId="23" fillId="0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1" fontId="23" fillId="0" borderId="0" xfId="0" applyNumberFormat="1" applyFont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165" fontId="23" fillId="0" borderId="1" xfId="1" applyNumberFormat="1" applyFont="1" applyFill="1" applyBorder="1" applyAlignment="1" applyProtection="1">
      <protection locked="0"/>
    </xf>
    <xf numFmtId="165" fontId="23" fillId="6" borderId="5" xfId="2" applyNumberFormat="1" applyFont="1" applyFill="1" applyBorder="1" applyAlignment="1" applyProtection="1">
      <alignment horizontal="center"/>
    </xf>
    <xf numFmtId="165" fontId="25" fillId="6" borderId="5" xfId="2" applyNumberFormat="1" applyFont="1" applyFill="1" applyBorder="1" applyAlignment="1" applyProtection="1">
      <alignment horizontal="center"/>
    </xf>
    <xf numFmtId="0" fontId="27" fillId="0" borderId="0" xfId="0" applyFont="1" applyBorder="1" applyProtection="1">
      <protection locked="0"/>
    </xf>
    <xf numFmtId="43" fontId="23" fillId="9" borderId="0" xfId="2" applyNumberFormat="1" applyFont="1" applyFill="1" applyBorder="1" applyAlignment="1" applyProtection="1">
      <alignment horizontal="right"/>
      <protection locked="0"/>
    </xf>
    <xf numFmtId="43" fontId="23" fillId="9" borderId="0" xfId="2" applyNumberFormat="1" applyFont="1" applyFill="1" applyBorder="1" applyAlignment="1" applyProtection="1">
      <protection locked="0"/>
    </xf>
    <xf numFmtId="43" fontId="23" fillId="9" borderId="8" xfId="2" applyNumberFormat="1" applyFont="1" applyFill="1" applyBorder="1" applyAlignment="1" applyProtection="1">
      <protection locked="0"/>
    </xf>
    <xf numFmtId="43" fontId="24" fillId="8" borderId="0" xfId="2" applyNumberFormat="1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166" fontId="9" fillId="0" borderId="0" xfId="1" applyNumberFormat="1" applyFont="1" applyAlignment="1" applyProtection="1">
      <alignment horizontal="center"/>
    </xf>
    <xf numFmtId="164" fontId="16" fillId="0" borderId="0" xfId="2" applyFont="1" applyBorder="1" applyAlignment="1" applyProtection="1">
      <alignment horizontal="right"/>
    </xf>
    <xf numFmtId="0" fontId="16" fillId="0" borderId="0" xfId="2" applyNumberFormat="1" applyFont="1" applyBorder="1" applyAlignment="1" applyProtection="1">
      <alignment horizontal="right"/>
    </xf>
    <xf numFmtId="164" fontId="16" fillId="0" borderId="0" xfId="2" applyFont="1" applyBorder="1" applyAlignment="1" applyProtection="1">
      <alignment horizontal="left"/>
    </xf>
    <xf numFmtId="164" fontId="9" fillId="0" borderId="0" xfId="2" applyFont="1" applyAlignment="1" applyProtection="1">
      <alignment horizontal="center"/>
    </xf>
    <xf numFmtId="164" fontId="12" fillId="0" borderId="0" xfId="2" applyFont="1" applyFill="1" applyAlignment="1" applyProtection="1">
      <alignment horizontal="right"/>
    </xf>
    <xf numFmtId="164" fontId="9" fillId="0" borderId="0" xfId="2" applyFont="1" applyAlignment="1" applyProtection="1">
      <alignment horizontal="right"/>
    </xf>
    <xf numFmtId="165" fontId="0" fillId="0" borderId="0" xfId="1" applyFont="1" applyProtection="1"/>
    <xf numFmtId="164" fontId="9" fillId="0" borderId="0" xfId="2" applyFont="1" applyProtection="1"/>
    <xf numFmtId="166" fontId="9" fillId="0" borderId="0" xfId="1" applyNumberFormat="1" applyFont="1" applyProtection="1"/>
    <xf numFmtId="43" fontId="23" fillId="9" borderId="9" xfId="2" applyNumberFormat="1" applyFont="1" applyFill="1" applyBorder="1" applyAlignment="1" applyProtection="1"/>
    <xf numFmtId="43" fontId="23" fillId="9" borderId="9" xfId="2" applyNumberFormat="1" applyFont="1" applyFill="1" applyBorder="1" applyAlignment="1" applyProtection="1">
      <alignment horizontal="right"/>
    </xf>
    <xf numFmtId="0" fontId="23" fillId="5" borderId="5" xfId="0" applyFont="1" applyFill="1" applyBorder="1" applyAlignment="1" applyProtection="1">
      <alignment wrapText="1"/>
    </xf>
    <xf numFmtId="0" fontId="23" fillId="5" borderId="4" xfId="0" applyFont="1" applyFill="1" applyBorder="1" applyAlignment="1" applyProtection="1">
      <alignment wrapText="1"/>
    </xf>
    <xf numFmtId="0" fontId="23" fillId="5" borderId="0" xfId="0" applyFont="1" applyFill="1" applyBorder="1" applyAlignment="1" applyProtection="1">
      <alignment wrapText="1"/>
    </xf>
    <xf numFmtId="0" fontId="23" fillId="5" borderId="7" xfId="0" applyFont="1" applyFill="1" applyBorder="1" applyAlignment="1" applyProtection="1">
      <alignment wrapText="1"/>
    </xf>
    <xf numFmtId="0" fontId="23" fillId="5" borderId="15" xfId="0" applyFont="1" applyFill="1" applyBorder="1" applyAlignment="1" applyProtection="1">
      <alignment wrapText="1"/>
    </xf>
    <xf numFmtId="0" fontId="23" fillId="5" borderId="9" xfId="0" applyFont="1" applyFill="1" applyBorder="1" applyAlignment="1" applyProtection="1">
      <alignment wrapText="1"/>
    </xf>
    <xf numFmtId="0" fontId="0" fillId="0" borderId="0" xfId="0" applyProtection="1"/>
    <xf numFmtId="0" fontId="0" fillId="0" borderId="1" xfId="0" applyBorder="1" applyProtection="1"/>
    <xf numFmtId="0" fontId="16" fillId="5" borderId="2" xfId="0" applyFont="1" applyFill="1" applyBorder="1" applyAlignment="1" applyProtection="1">
      <alignment horizontal="center" vertical="center" wrapText="1"/>
    </xf>
    <xf numFmtId="1" fontId="16" fillId="3" borderId="2" xfId="0" applyNumberFormat="1" applyFont="1" applyFill="1" applyBorder="1" applyAlignment="1" applyProtection="1">
      <alignment horizontal="center" vertical="center" wrapText="1"/>
    </xf>
    <xf numFmtId="164" fontId="16" fillId="3" borderId="2" xfId="2" applyFont="1" applyFill="1" applyBorder="1" applyAlignment="1" applyProtection="1">
      <alignment horizontal="center" vertical="center" wrapText="1"/>
    </xf>
    <xf numFmtId="166" fontId="16" fillId="3" borderId="2" xfId="1" applyNumberFormat="1" applyFont="1" applyFill="1" applyBorder="1" applyAlignment="1" applyProtection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4" fontId="16" fillId="5" borderId="2" xfId="2" applyFont="1" applyFill="1" applyBorder="1" applyAlignment="1" applyProtection="1">
      <alignment horizontal="center" vertical="center" wrapText="1"/>
    </xf>
    <xf numFmtId="0" fontId="19" fillId="8" borderId="0" xfId="0" applyFont="1" applyFill="1" applyAlignment="1" applyProtection="1">
      <alignment horizontal="center" vertical="center" wrapText="1"/>
      <protection locked="0"/>
    </xf>
    <xf numFmtId="165" fontId="5" fillId="0" borderId="0" xfId="1" applyFont="1" applyProtection="1"/>
    <xf numFmtId="0" fontId="19" fillId="8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9" fillId="8" borderId="0" xfId="0" applyFont="1" applyFill="1" applyProtection="1"/>
    <xf numFmtId="0" fontId="19" fillId="0" borderId="0" xfId="0" applyFont="1" applyProtection="1"/>
    <xf numFmtId="0" fontId="4" fillId="0" borderId="10" xfId="3" applyBorder="1" applyProtection="1"/>
    <xf numFmtId="0" fontId="4" fillId="0" borderId="11" xfId="3" applyBorder="1" applyProtection="1"/>
    <xf numFmtId="0" fontId="4" fillId="0" borderId="12" xfId="3" applyBorder="1" applyProtection="1"/>
    <xf numFmtId="0" fontId="4" fillId="0" borderId="13" xfId="3" applyBorder="1" applyProtection="1"/>
    <xf numFmtId="0" fontId="4" fillId="0" borderId="1" xfId="3" applyBorder="1" applyProtection="1"/>
    <xf numFmtId="2" fontId="4" fillId="0" borderId="8" xfId="3" applyNumberFormat="1" applyBorder="1" applyProtection="1"/>
    <xf numFmtId="169" fontId="4" fillId="0" borderId="8" xfId="3" applyNumberFormat="1" applyBorder="1" applyProtection="1"/>
    <xf numFmtId="164" fontId="31" fillId="0" borderId="0" xfId="2" applyFont="1" applyBorder="1" applyAlignment="1" applyProtection="1">
      <alignment horizontal="left" vertical="top"/>
      <protection locked="0"/>
    </xf>
    <xf numFmtId="164" fontId="32" fillId="0" borderId="0" xfId="2" applyFont="1" applyBorder="1" applyAlignment="1" applyProtection="1">
      <protection locked="0"/>
    </xf>
    <xf numFmtId="167" fontId="19" fillId="0" borderId="0" xfId="0" applyNumberFormat="1" applyFont="1" applyBorder="1" applyAlignment="1" applyProtection="1">
      <alignment horizontal="right"/>
    </xf>
    <xf numFmtId="164" fontId="33" fillId="0" borderId="0" xfId="2" applyFont="1" applyProtection="1">
      <protection locked="0"/>
    </xf>
    <xf numFmtId="164" fontId="33" fillId="0" borderId="0" xfId="2" applyFont="1" applyBorder="1" applyAlignment="1" applyProtection="1">
      <alignment horizontal="left"/>
      <protection locked="0"/>
    </xf>
    <xf numFmtId="164" fontId="33" fillId="0" borderId="0" xfId="2" applyFont="1" applyBorder="1" applyProtection="1">
      <protection locked="0"/>
    </xf>
    <xf numFmtId="43" fontId="19" fillId="8" borderId="0" xfId="0" applyNumberFormat="1" applyFont="1" applyFill="1" applyProtection="1"/>
    <xf numFmtId="164" fontId="34" fillId="0" borderId="0" xfId="2" applyFont="1" applyAlignment="1" applyProtection="1">
      <alignment horizontal="center"/>
    </xf>
    <xf numFmtId="164" fontId="34" fillId="0" borderId="0" xfId="2" applyFont="1" applyBorder="1" applyAlignment="1" applyProtection="1">
      <alignment horizontal="center"/>
    </xf>
    <xf numFmtId="164" fontId="19" fillId="0" borderId="0" xfId="2" applyFont="1" applyProtection="1"/>
    <xf numFmtId="164" fontId="19" fillId="0" borderId="0" xfId="2" applyFont="1" applyProtection="1">
      <protection locked="0"/>
    </xf>
    <xf numFmtId="2" fontId="4" fillId="0" borderId="1" xfId="3" applyNumberFormat="1" applyBorder="1" applyProtection="1">
      <protection locked="0"/>
    </xf>
    <xf numFmtId="0" fontId="4" fillId="0" borderId="4" xfId="3" applyFill="1" applyBorder="1" applyProtection="1">
      <protection locked="0"/>
    </xf>
    <xf numFmtId="0" fontId="5" fillId="0" borderId="1" xfId="3" applyFont="1" applyBorder="1" applyProtection="1">
      <protection locked="0"/>
    </xf>
    <xf numFmtId="164" fontId="18" fillId="0" borderId="0" xfId="2" applyFont="1" applyAlignment="1" applyProtection="1"/>
    <xf numFmtId="165" fontId="19" fillId="8" borderId="0" xfId="0" applyNumberFormat="1" applyFont="1" applyFill="1" applyProtection="1"/>
    <xf numFmtId="164" fontId="35" fillId="0" borderId="0" xfId="2" applyFont="1" applyBorder="1" applyAlignment="1" applyProtection="1">
      <protection locked="0"/>
    </xf>
    <xf numFmtId="164" fontId="14" fillId="0" borderId="0" xfId="2" applyFont="1" applyAlignment="1" applyProtection="1"/>
    <xf numFmtId="0" fontId="23" fillId="8" borderId="1" xfId="0" applyFont="1" applyFill="1" applyBorder="1" applyAlignment="1" applyProtection="1">
      <alignment horizontal="left" wrapText="1"/>
      <protection locked="0"/>
    </xf>
    <xf numFmtId="43" fontId="23" fillId="8" borderId="5" xfId="1" applyNumberFormat="1" applyFont="1" applyFill="1" applyBorder="1" applyAlignment="1" applyProtection="1">
      <protection locked="0"/>
    </xf>
    <xf numFmtId="0" fontId="23" fillId="8" borderId="5" xfId="1" applyNumberFormat="1" applyFont="1" applyFill="1" applyBorder="1" applyAlignment="1" applyProtection="1">
      <protection locked="0"/>
    </xf>
    <xf numFmtId="164" fontId="36" fillId="8" borderId="0" xfId="2" applyFont="1" applyFill="1" applyProtection="1">
      <protection locked="0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0" fontId="5" fillId="8" borderId="1" xfId="1" applyNumberFormat="1" applyFont="1" applyFill="1" applyBorder="1" applyAlignment="1" applyProtection="1">
      <alignment horizontal="center" vertical="center" wrapText="1"/>
    </xf>
    <xf numFmtId="170" fontId="5" fillId="0" borderId="1" xfId="1" applyNumberFormat="1" applyFont="1" applyBorder="1" applyProtection="1"/>
    <xf numFmtId="0" fontId="1" fillId="0" borderId="8" xfId="3" applyFont="1" applyBorder="1"/>
    <xf numFmtId="164" fontId="4" fillId="0" borderId="8" xfId="2" applyFont="1" applyBorder="1" applyProtection="1"/>
    <xf numFmtId="0" fontId="5" fillId="7" borderId="1" xfId="0" applyFont="1" applyFill="1" applyBorder="1" applyProtection="1">
      <protection locked="0"/>
    </xf>
    <xf numFmtId="0" fontId="37" fillId="0" borderId="0" xfId="0" applyFont="1" applyProtection="1">
      <protection locked="0"/>
    </xf>
    <xf numFmtId="0" fontId="19" fillId="0" borderId="0" xfId="0" applyFont="1" applyProtection="1">
      <protection locked="0"/>
    </xf>
    <xf numFmtId="17" fontId="14" fillId="0" borderId="8" xfId="2" applyNumberFormat="1" applyFont="1" applyBorder="1" applyAlignment="1" applyProtection="1">
      <alignment horizontal="center"/>
      <protection locked="0"/>
    </xf>
    <xf numFmtId="164" fontId="14" fillId="0" borderId="8" xfId="2" applyFont="1" applyBorder="1" applyAlignment="1" applyProtection="1">
      <alignment horizontal="center"/>
      <protection locked="0"/>
    </xf>
    <xf numFmtId="15" fontId="14" fillId="0" borderId="3" xfId="2" applyNumberFormat="1" applyFont="1" applyBorder="1" applyAlignment="1" applyProtection="1">
      <alignment horizontal="center"/>
      <protection locked="0"/>
    </xf>
    <xf numFmtId="164" fontId="14" fillId="0" borderId="3" xfId="2" applyFont="1" applyBorder="1" applyAlignment="1" applyProtection="1">
      <alignment horizontal="center"/>
      <protection locked="0"/>
    </xf>
    <xf numFmtId="164" fontId="13" fillId="0" borderId="1" xfId="2" applyFont="1" applyBorder="1" applyProtection="1"/>
    <xf numFmtId="0" fontId="17" fillId="0" borderId="1" xfId="2" applyNumberFormat="1" applyFont="1" applyFill="1" applyBorder="1" applyAlignment="1" applyProtection="1">
      <alignment horizontal="center" vertical="center"/>
    </xf>
    <xf numFmtId="164" fontId="10" fillId="0" borderId="1" xfId="2" applyFont="1" applyFill="1" applyBorder="1" applyAlignment="1" applyProtection="1">
      <alignment horizontal="left"/>
      <protection locked="0"/>
    </xf>
    <xf numFmtId="164" fontId="10" fillId="0" borderId="1" xfId="2" applyFont="1" applyFill="1" applyBorder="1" applyAlignment="1" applyProtection="1">
      <alignment horizontal="left"/>
    </xf>
    <xf numFmtId="0" fontId="19" fillId="2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164" fontId="0" fillId="0" borderId="0" xfId="2" applyFont="1" applyAlignment="1" applyProtection="1"/>
    <xf numFmtId="165" fontId="25" fillId="0" borderId="1" xfId="2" applyNumberFormat="1" applyFont="1" applyFill="1" applyBorder="1" applyAlignment="1" applyProtection="1">
      <alignment horizontal="center"/>
    </xf>
    <xf numFmtId="165" fontId="25" fillId="8" borderId="1" xfId="2" applyNumberFormat="1" applyFont="1" applyFill="1" applyBorder="1" applyAlignment="1" applyProtection="1">
      <alignment horizontal="center"/>
    </xf>
    <xf numFmtId="165" fontId="25" fillId="6" borderId="5" xfId="2" applyNumberFormat="1" applyFont="1" applyFill="1" applyBorder="1" applyAlignment="1" applyProtection="1"/>
    <xf numFmtId="165" fontId="25" fillId="6" borderId="5" xfId="1" applyFont="1" applyFill="1" applyBorder="1" applyAlignment="1" applyProtection="1">
      <alignment horizontal="center"/>
    </xf>
    <xf numFmtId="165" fontId="38" fillId="0" borderId="1" xfId="2" applyNumberFormat="1" applyFont="1" applyFill="1" applyBorder="1" applyAlignment="1" applyProtection="1">
      <alignment horizontal="center"/>
    </xf>
    <xf numFmtId="43" fontId="39" fillId="8" borderId="0" xfId="0" applyNumberFormat="1" applyFont="1" applyFill="1" applyProtection="1"/>
    <xf numFmtId="165" fontId="25" fillId="0" borderId="5" xfId="1" applyFont="1" applyFill="1" applyBorder="1" applyAlignment="1" applyProtection="1">
      <alignment horizontal="left" wrapText="1"/>
      <protection locked="0"/>
    </xf>
    <xf numFmtId="0" fontId="23" fillId="0" borderId="5" xfId="0" applyFont="1" applyFill="1" applyBorder="1" applyAlignment="1" applyProtection="1">
      <alignment vertical="top" wrapText="1"/>
      <protection locked="0"/>
    </xf>
    <xf numFmtId="0" fontId="25" fillId="0" borderId="5" xfId="2" applyNumberFormat="1" applyFont="1" applyFill="1" applyBorder="1" applyAlignment="1" applyProtection="1">
      <alignment horizontal="center"/>
    </xf>
    <xf numFmtId="0" fontId="19" fillId="8" borderId="0" xfId="0" applyFont="1" applyFill="1" applyAlignment="1" applyProtection="1">
      <alignment vertical="center"/>
    </xf>
    <xf numFmtId="164" fontId="33" fillId="0" borderId="0" xfId="2" applyFont="1" applyBorder="1" applyAlignment="1" applyProtection="1">
      <alignment horizontal="left"/>
    </xf>
    <xf numFmtId="0" fontId="19" fillId="0" borderId="0" xfId="0" applyFont="1" applyBorder="1" applyProtection="1"/>
    <xf numFmtId="166" fontId="40" fillId="0" borderId="0" xfId="1" applyNumberFormat="1" applyFont="1" applyAlignment="1" applyProtection="1">
      <alignment horizontal="center"/>
    </xf>
    <xf numFmtId="164" fontId="41" fillId="0" borderId="6" xfId="2" applyFont="1" applyBorder="1" applyAlignment="1" applyProtection="1">
      <alignment horizontal="right"/>
    </xf>
    <xf numFmtId="164" fontId="40" fillId="0" borderId="0" xfId="2" applyFont="1" applyAlignment="1" applyProtection="1">
      <alignment horizontal="center"/>
    </xf>
    <xf numFmtId="164" fontId="40" fillId="0" borderId="0" xfId="2" applyFont="1" applyBorder="1" applyAlignment="1" applyProtection="1">
      <alignment horizontal="center"/>
    </xf>
    <xf numFmtId="164" fontId="41" fillId="0" borderId="7" xfId="2" applyFont="1" applyBorder="1" applyAlignment="1" applyProtection="1">
      <alignment horizontal="right"/>
    </xf>
    <xf numFmtId="0" fontId="20" fillId="0" borderId="0" xfId="0" applyFont="1"/>
    <xf numFmtId="164" fontId="9" fillId="0" borderId="8" xfId="2" applyFont="1" applyBorder="1" applyAlignment="1" applyProtection="1">
      <alignment horizontal="left"/>
      <protection locked="0"/>
    </xf>
    <xf numFmtId="164" fontId="41" fillId="0" borderId="0" xfId="2" applyFont="1" applyAlignment="1" applyProtection="1">
      <alignment horizontal="right"/>
    </xf>
    <xf numFmtId="164" fontId="41" fillId="0" borderId="7" xfId="2" applyFont="1" applyBorder="1" applyAlignment="1" applyProtection="1">
      <alignment horizontal="right"/>
    </xf>
    <xf numFmtId="0" fontId="35" fillId="0" borderId="0" xfId="0" applyFont="1" applyBorder="1" applyAlignment="1" applyProtection="1">
      <alignment horizontal="left"/>
      <protection locked="0"/>
    </xf>
    <xf numFmtId="0" fontId="23" fillId="5" borderId="16" xfId="0" applyFont="1" applyFill="1" applyBorder="1" applyAlignment="1" applyProtection="1">
      <alignment horizontal="center" wrapText="1"/>
    </xf>
    <xf numFmtId="0" fontId="23" fillId="5" borderId="3" xfId="0" applyFont="1" applyFill="1" applyBorder="1" applyAlignment="1" applyProtection="1">
      <alignment horizontal="center" wrapText="1"/>
    </xf>
    <xf numFmtId="1" fontId="26" fillId="0" borderId="14" xfId="0" applyNumberFormat="1" applyFont="1" applyBorder="1" applyAlignment="1" applyProtection="1">
      <alignment horizontal="left"/>
      <protection locked="0"/>
    </xf>
    <xf numFmtId="1" fontId="26" fillId="0" borderId="3" xfId="0" applyNumberFormat="1" applyFont="1" applyBorder="1" applyAlignment="1" applyProtection="1">
      <alignment horizontal="left"/>
      <protection locked="0"/>
    </xf>
    <xf numFmtId="1" fontId="26" fillId="0" borderId="8" xfId="0" applyNumberFormat="1" applyFont="1" applyBorder="1" applyAlignment="1" applyProtection="1">
      <alignment horizontal="left"/>
      <protection locked="0"/>
    </xf>
    <xf numFmtId="164" fontId="13" fillId="0" borderId="16" xfId="2" applyFont="1" applyBorder="1" applyAlignment="1" applyProtection="1">
      <alignment horizontal="center"/>
    </xf>
    <xf numFmtId="164" fontId="13" fillId="0" borderId="17" xfId="2" applyFont="1" applyBorder="1" applyAlignment="1" applyProtection="1">
      <alignment horizontal="center"/>
    </xf>
    <xf numFmtId="0" fontId="4" fillId="0" borderId="8" xfId="3" applyBorder="1" applyAlignment="1" applyProtection="1">
      <alignment horizontal="center"/>
      <protection locked="0"/>
    </xf>
    <xf numFmtId="0" fontId="4" fillId="0" borderId="3" xfId="3" applyBorder="1" applyAlignment="1" applyProtection="1">
      <alignment horizontal="center"/>
      <protection locked="0"/>
    </xf>
    <xf numFmtId="0" fontId="4" fillId="0" borderId="0" xfId="3" applyFill="1" applyAlignment="1" applyProtection="1">
      <alignment horizontal="left"/>
    </xf>
    <xf numFmtId="0" fontId="4" fillId="7" borderId="0" xfId="3" applyFill="1" applyAlignment="1" applyProtection="1">
      <alignment horizontal="left"/>
      <protection locked="0"/>
    </xf>
    <xf numFmtId="1" fontId="1" fillId="0" borderId="3" xfId="3" applyNumberFormat="1" applyFont="1" applyBorder="1" applyAlignment="1" applyProtection="1">
      <alignment horizontal="left"/>
      <protection locked="0"/>
    </xf>
    <xf numFmtId="0" fontId="4" fillId="0" borderId="3" xfId="3" applyNumberFormat="1" applyBorder="1" applyAlignment="1" applyProtection="1">
      <alignment horizontal="left"/>
      <protection locked="0"/>
    </xf>
    <xf numFmtId="1" fontId="1" fillId="0" borderId="8" xfId="3" applyNumberFormat="1" applyFont="1" applyBorder="1" applyAlignment="1" applyProtection="1">
      <alignment horizontal="left"/>
      <protection locked="0"/>
    </xf>
    <xf numFmtId="0" fontId="3" fillId="0" borderId="8" xfId="3" applyFont="1" applyBorder="1" applyAlignment="1" applyProtection="1">
      <alignment horizontal="left"/>
      <protection locked="0"/>
    </xf>
    <xf numFmtId="0" fontId="4" fillId="0" borderId="8" xfId="3" applyNumberFormat="1" applyBorder="1" applyAlignment="1" applyProtection="1">
      <alignment horizontal="left"/>
      <protection locked="0"/>
    </xf>
    <xf numFmtId="0" fontId="5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5" fillId="8" borderId="0" xfId="0" applyFont="1" applyFill="1" applyProtection="1"/>
    <xf numFmtId="170" fontId="5" fillId="8" borderId="0" xfId="1" applyNumberFormat="1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Protection="1"/>
    <xf numFmtId="170" fontId="5" fillId="8" borderId="0" xfId="1" applyNumberFormat="1" applyFont="1" applyFill="1" applyBorder="1" applyProtection="1"/>
    <xf numFmtId="165" fontId="5" fillId="8" borderId="0" xfId="1" applyFont="1" applyFill="1" applyBorder="1" applyAlignment="1" applyProtection="1">
      <alignment horizontal="center" vertical="center" wrapText="1"/>
    </xf>
    <xf numFmtId="165" fontId="5" fillId="8" borderId="0" xfId="1" applyFont="1" applyFill="1" applyBorder="1" applyProtection="1"/>
    <xf numFmtId="0" fontId="5" fillId="0" borderId="0" xfId="0" applyFont="1" applyBorder="1" applyProtection="1"/>
    <xf numFmtId="10" fontId="5" fillId="8" borderId="0" xfId="0" applyNumberFormat="1" applyFont="1" applyFill="1" applyBorder="1" applyProtection="1"/>
    <xf numFmtId="10" fontId="5" fillId="8" borderId="0" xfId="0" applyNumberFormat="1" applyFont="1" applyFill="1" applyBorder="1" applyAlignment="1" applyProtection="1">
      <alignment horizontal="center" vertical="center" wrapText="1"/>
    </xf>
    <xf numFmtId="10" fontId="5" fillId="8" borderId="0" xfId="0" applyNumberFormat="1" applyFont="1" applyFill="1" applyProtection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colors>
    <mruColors>
      <color rgb="FFFF00FF"/>
      <color rgb="FFCBFDFC"/>
      <color rgb="FF8DE6FB"/>
      <color rgb="FF99FF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156881</xdr:colOff>
      <xdr:row>0</xdr:row>
      <xdr:rowOff>0</xdr:rowOff>
    </xdr:from>
    <xdr:to>
      <xdr:col>8</xdr:col>
      <xdr:colOff>470646</xdr:colOff>
      <xdr:row>4</xdr:row>
      <xdr:rowOff>167460</xdr:rowOff>
    </xdr:to>
    <xdr:pic>
      <xdr:nvPicPr>
        <xdr:cNvPr id="2" name="Picture 1" descr="sources_logo_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2234" y="0"/>
          <a:ext cx="1961029" cy="100790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45</xdr:row>
      <xdr:rowOff>26952</xdr:rowOff>
    </xdr:from>
    <xdr:to>
      <xdr:col>8</xdr:col>
      <xdr:colOff>1087211</xdr:colOff>
      <xdr:row>47</xdr:row>
      <xdr:rowOff>152781</xdr:rowOff>
    </xdr:to>
    <xdr:pic>
      <xdr:nvPicPr>
        <xdr:cNvPr id="3" name="Picture 2" descr="sources_footer_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9047127"/>
          <a:ext cx="4562475" cy="497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</xdr:row>
      <xdr:rowOff>28575</xdr:rowOff>
    </xdr:from>
    <xdr:to>
      <xdr:col>0</xdr:col>
      <xdr:colOff>552450</xdr:colOff>
      <xdr:row>7</xdr:row>
      <xdr:rowOff>142875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7200" y="1285875"/>
          <a:ext cx="95250" cy="1143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9</xdr:row>
      <xdr:rowOff>38100</xdr:rowOff>
    </xdr:from>
    <xdr:to>
      <xdr:col>0</xdr:col>
      <xdr:colOff>552450</xdr:colOff>
      <xdr:row>9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7200" y="1457325"/>
          <a:ext cx="95250" cy="1143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11</xdr:row>
      <xdr:rowOff>19050</xdr:rowOff>
    </xdr:from>
    <xdr:to>
      <xdr:col>0</xdr:col>
      <xdr:colOff>552450</xdr:colOff>
      <xdr:row>11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57200" y="1628775"/>
          <a:ext cx="95250" cy="114300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1"/>
  <sheetViews>
    <sheetView showGridLines="0" tabSelected="1" topLeftCell="B2" zoomScale="70" zoomScaleNormal="70" workbookViewId="0">
      <selection activeCell="N2" sqref="N2:P2"/>
    </sheetView>
  </sheetViews>
  <sheetFormatPr defaultColWidth="8.85546875" defaultRowHeight="12.75" x14ac:dyDescent="0.2"/>
  <cols>
    <col min="1" max="1" width="11.7109375" style="1" hidden="1" customWidth="1"/>
    <col min="2" max="2" width="14.5703125" style="1" customWidth="1"/>
    <col min="3" max="3" width="7.42578125" style="4" customWidth="1"/>
    <col min="4" max="4" width="49.140625" style="1" customWidth="1"/>
    <col min="5" max="5" width="14.85546875" style="2" customWidth="1"/>
    <col min="6" max="6" width="14.5703125" style="2" customWidth="1"/>
    <col min="7" max="7" width="12.28515625" style="38" customWidth="1"/>
    <col min="8" max="8" width="12.42578125" style="2" customWidth="1"/>
    <col min="9" max="9" width="25.7109375" style="2" customWidth="1"/>
    <col min="10" max="10" width="9.5703125" style="2" customWidth="1"/>
    <col min="11" max="11" width="13.28515625" style="2" customWidth="1"/>
    <col min="12" max="12" width="12.7109375" style="2" hidden="1" customWidth="1"/>
    <col min="13" max="13" width="19.5703125" style="2" hidden="1" customWidth="1"/>
    <col min="14" max="14" width="17.140625" style="2" bestFit="1" customWidth="1"/>
    <col min="15" max="15" width="13.5703125" style="2" customWidth="1"/>
    <col min="16" max="16" width="16.5703125" style="3" customWidth="1"/>
    <col min="17" max="17" width="11" style="130" bestFit="1" customWidth="1"/>
    <col min="18" max="18" width="23.5703125" style="111" customWidth="1"/>
    <col min="19" max="19" width="2.85546875" style="111" customWidth="1"/>
    <col min="20" max="20" width="22.5703125" style="111" bestFit="1" customWidth="1"/>
    <col min="21" max="21" width="7.28515625" style="111" bestFit="1" customWidth="1"/>
    <col min="22" max="22" width="7.42578125" style="112" bestFit="1" customWidth="1"/>
    <col min="23" max="23" width="2.85546875" style="112" customWidth="1"/>
    <col min="24" max="24" width="8.85546875" style="112" customWidth="1"/>
    <col min="25" max="25" width="8.85546875" style="46"/>
    <col min="26" max="26" width="8.85546875" style="112"/>
    <col min="27" max="30" width="8.85546875" style="150"/>
    <col min="31" max="16384" width="8.85546875" style="1"/>
  </cols>
  <sheetData>
    <row r="1" spans="1:30" s="9" customFormat="1" ht="16.5" hidden="1" customHeight="1" x14ac:dyDescent="0.2">
      <c r="B1" s="11"/>
      <c r="C1" s="12"/>
      <c r="D1" s="11"/>
      <c r="E1" s="10"/>
      <c r="F1" s="10"/>
      <c r="G1" s="32"/>
      <c r="H1" s="10"/>
      <c r="I1" s="10"/>
      <c r="J1" s="10"/>
      <c r="K1" s="10"/>
      <c r="L1" s="10"/>
      <c r="M1" s="10"/>
      <c r="N1" s="10"/>
      <c r="O1" s="7"/>
      <c r="P1" s="8"/>
      <c r="Q1" s="120"/>
      <c r="R1" s="175"/>
      <c r="S1" s="175"/>
      <c r="T1" s="175"/>
      <c r="U1" s="175"/>
      <c r="V1" s="162"/>
      <c r="W1" s="162"/>
      <c r="X1" s="162"/>
      <c r="Y1" s="163"/>
      <c r="Z1" s="162"/>
      <c r="AA1" s="159"/>
      <c r="AB1" s="159"/>
      <c r="AC1" s="159"/>
      <c r="AD1" s="159"/>
    </row>
    <row r="2" spans="1:30" ht="32.450000000000003" customHeight="1" x14ac:dyDescent="0.2">
      <c r="B2" s="15"/>
      <c r="C2" s="15"/>
      <c r="D2" s="15"/>
      <c r="E2" s="13"/>
      <c r="F2" s="13"/>
      <c r="G2" s="33"/>
      <c r="H2" s="29"/>
      <c r="I2" s="13"/>
      <c r="J2" s="29"/>
      <c r="K2" s="60"/>
      <c r="L2" s="13"/>
      <c r="M2" s="13"/>
      <c r="N2" s="142" t="s">
        <v>77</v>
      </c>
      <c r="O2" s="142" t="s">
        <v>85</v>
      </c>
      <c r="P2" s="143" t="s">
        <v>78</v>
      </c>
      <c r="Q2" s="121"/>
    </row>
    <row r="3" spans="1:30" ht="17.100000000000001" customHeight="1" x14ac:dyDescent="0.2">
      <c r="B3" s="15"/>
      <c r="C3" s="15"/>
      <c r="D3" s="15"/>
      <c r="E3" s="14"/>
      <c r="F3" s="14"/>
      <c r="G3" s="34"/>
      <c r="H3" s="29"/>
      <c r="I3" s="15"/>
      <c r="J3" s="29"/>
      <c r="K3" s="15"/>
      <c r="L3" s="15"/>
      <c r="M3" s="15"/>
      <c r="N3" s="144">
        <v>100</v>
      </c>
      <c r="O3" s="148"/>
      <c r="P3" s="145">
        <f>N3*O3</f>
        <v>0</v>
      </c>
      <c r="Q3" s="122"/>
    </row>
    <row r="4" spans="1:30" ht="17.100000000000001" customHeight="1" x14ac:dyDescent="0.35">
      <c r="B4" s="15"/>
      <c r="C4" s="15"/>
      <c r="D4" s="15"/>
      <c r="E4" s="17"/>
      <c r="F4" s="17"/>
      <c r="G4" s="35"/>
      <c r="H4" s="29"/>
      <c r="I4" s="141"/>
      <c r="J4" s="29"/>
      <c r="K4" s="17"/>
      <c r="L4" s="17"/>
      <c r="M4" s="17"/>
      <c r="N4" s="144">
        <v>50</v>
      </c>
      <c r="O4" s="148"/>
      <c r="P4" s="145">
        <f>N4*O4</f>
        <v>0</v>
      </c>
      <c r="Q4" s="122"/>
    </row>
    <row r="5" spans="1:30" ht="17.100000000000001" customHeight="1" x14ac:dyDescent="0.2">
      <c r="B5" s="15"/>
      <c r="C5" s="15"/>
      <c r="D5" s="15"/>
      <c r="E5" s="17"/>
      <c r="F5" s="17"/>
      <c r="G5" s="35"/>
      <c r="H5" s="29"/>
      <c r="I5" s="17"/>
      <c r="J5" s="29"/>
      <c r="K5" s="17"/>
      <c r="L5" s="17"/>
      <c r="M5" s="17"/>
      <c r="N5" s="144">
        <v>20</v>
      </c>
      <c r="O5" s="148"/>
      <c r="P5" s="145">
        <f>N5*O5</f>
        <v>0</v>
      </c>
      <c r="Q5" s="122"/>
    </row>
    <row r="6" spans="1:30" ht="17.100000000000001" customHeight="1" x14ac:dyDescent="0.2">
      <c r="B6" s="15"/>
      <c r="C6" s="15"/>
      <c r="D6" s="15"/>
      <c r="E6" s="17"/>
      <c r="F6" s="17"/>
      <c r="G6" s="35"/>
      <c r="H6" s="29"/>
      <c r="I6" s="17"/>
      <c r="J6" s="29"/>
      <c r="K6" s="17"/>
      <c r="L6" s="17"/>
      <c r="M6" s="17"/>
      <c r="N6" s="144">
        <v>10</v>
      </c>
      <c r="O6" s="148"/>
      <c r="P6" s="145">
        <f t="shared" ref="P6" si="0">N6*O6</f>
        <v>0</v>
      </c>
      <c r="Q6" s="122"/>
    </row>
    <row r="7" spans="1:30" ht="17.100000000000001" customHeight="1" x14ac:dyDescent="0.3">
      <c r="B7" s="187" t="s">
        <v>8</v>
      </c>
      <c r="C7" s="187"/>
      <c r="D7" s="187"/>
      <c r="E7" s="136" t="s">
        <v>11</v>
      </c>
      <c r="F7" s="136"/>
      <c r="G7" s="36"/>
      <c r="H7" s="30"/>
      <c r="I7" s="14"/>
      <c r="J7" s="30"/>
      <c r="K7" s="14"/>
      <c r="L7" s="14"/>
      <c r="M7" s="14"/>
      <c r="N7" s="144">
        <v>5</v>
      </c>
      <c r="O7" s="148"/>
      <c r="P7" s="145">
        <f>N7*O7</f>
        <v>0</v>
      </c>
      <c r="Q7" s="123"/>
    </row>
    <row r="8" spans="1:30" ht="16.5" customHeight="1" x14ac:dyDescent="0.3">
      <c r="B8" s="74" t="s">
        <v>7</v>
      </c>
      <c r="C8" s="192"/>
      <c r="D8" s="192"/>
      <c r="E8" s="16" t="s">
        <v>10</v>
      </c>
      <c r="F8" s="16"/>
      <c r="G8" s="151"/>
      <c r="H8" s="152"/>
      <c r="I8" s="18"/>
      <c r="J8" s="59"/>
      <c r="K8" s="18"/>
      <c r="L8" s="18"/>
      <c r="M8" s="18"/>
      <c r="N8" s="155" t="s">
        <v>86</v>
      </c>
      <c r="O8" s="156"/>
      <c r="P8" s="157"/>
      <c r="Q8" s="124"/>
    </row>
    <row r="9" spans="1:30" ht="17.100000000000001" customHeight="1" x14ac:dyDescent="0.3">
      <c r="B9" s="74" t="s">
        <v>6</v>
      </c>
      <c r="C9" s="190"/>
      <c r="D9" s="190"/>
      <c r="E9" s="16" t="s">
        <v>9</v>
      </c>
      <c r="F9" s="16"/>
      <c r="G9" s="153"/>
      <c r="H9" s="154"/>
      <c r="I9" s="59"/>
      <c r="J9" s="59"/>
      <c r="K9" s="18"/>
      <c r="L9" s="18"/>
      <c r="M9" s="18"/>
      <c r="N9" s="193" t="s">
        <v>87</v>
      </c>
      <c r="O9" s="194"/>
      <c r="P9" s="158">
        <f>SUM(P3:P8)</f>
        <v>0</v>
      </c>
      <c r="Q9" s="124"/>
    </row>
    <row r="10" spans="1:30" ht="17.100000000000001" customHeight="1" x14ac:dyDescent="0.3">
      <c r="B10" s="74" t="s">
        <v>70</v>
      </c>
      <c r="C10" s="191"/>
      <c r="D10" s="191"/>
      <c r="E10" s="16"/>
      <c r="F10" s="16"/>
      <c r="G10" s="137"/>
      <c r="H10" s="137"/>
      <c r="I10" s="137"/>
      <c r="J10" s="137"/>
      <c r="K10" s="137"/>
      <c r="L10" s="59"/>
      <c r="M10" s="18"/>
      <c r="N10" s="76"/>
      <c r="O10" s="75" t="s">
        <v>69</v>
      </c>
      <c r="P10" s="77"/>
      <c r="Q10" s="107"/>
      <c r="R10" s="176"/>
      <c r="V10" s="111"/>
    </row>
    <row r="11" spans="1:30" ht="5.25" customHeight="1" thickBot="1" x14ac:dyDescent="0.25">
      <c r="B11" s="19"/>
      <c r="C11" s="20"/>
      <c r="D11" s="19"/>
      <c r="E11" s="21"/>
      <c r="F11" s="21"/>
      <c r="G11" s="37"/>
      <c r="H11" s="36"/>
      <c r="I11" s="21"/>
      <c r="J11" s="21"/>
      <c r="K11" s="21"/>
      <c r="L11" s="21"/>
      <c r="M11" s="21"/>
      <c r="N11" s="21"/>
      <c r="O11" s="22"/>
      <c r="P11" s="21"/>
      <c r="Q11" s="125"/>
    </row>
    <row r="12" spans="1:30" s="6" customFormat="1" ht="45.75" customHeight="1" thickBot="1" x14ac:dyDescent="0.25">
      <c r="A12" s="110"/>
      <c r="B12" s="102" t="s">
        <v>5</v>
      </c>
      <c r="C12" s="101" t="s">
        <v>4</v>
      </c>
      <c r="D12" s="102" t="s">
        <v>3</v>
      </c>
      <c r="E12" s="105" t="s">
        <v>84</v>
      </c>
      <c r="F12" s="103" t="s">
        <v>62</v>
      </c>
      <c r="G12" s="105" t="s">
        <v>14</v>
      </c>
      <c r="H12" s="104" t="s">
        <v>15</v>
      </c>
      <c r="I12" s="106" t="s">
        <v>31</v>
      </c>
      <c r="J12" s="104" t="s">
        <v>39</v>
      </c>
      <c r="K12" s="106" t="s">
        <v>75</v>
      </c>
      <c r="L12" s="104" t="s">
        <v>13</v>
      </c>
      <c r="M12" s="105" t="s">
        <v>16</v>
      </c>
      <c r="N12" s="103" t="s">
        <v>18</v>
      </c>
      <c r="O12" s="106" t="s">
        <v>17</v>
      </c>
      <c r="P12" s="103" t="s">
        <v>2</v>
      </c>
      <c r="Q12" s="109"/>
      <c r="R12" s="204"/>
      <c r="S12" s="205"/>
      <c r="T12" s="205"/>
      <c r="U12" s="205"/>
      <c r="V12" s="205"/>
      <c r="W12" s="161"/>
      <c r="X12" s="161"/>
      <c r="Y12" s="164"/>
      <c r="Z12" s="161"/>
      <c r="AA12" s="160"/>
      <c r="AB12" s="160"/>
      <c r="AC12" s="160"/>
      <c r="AD12" s="160"/>
    </row>
    <row r="13" spans="1:30" ht="17.100000000000001" customHeight="1" x14ac:dyDescent="0.25">
      <c r="A13" s="28"/>
      <c r="B13" s="94"/>
      <c r="C13" s="94"/>
      <c r="D13" s="95"/>
      <c r="E13" s="94"/>
      <c r="F13" s="94"/>
      <c r="G13" s="94"/>
      <c r="H13" s="94"/>
      <c r="I13" s="94"/>
      <c r="J13" s="94"/>
      <c r="K13" s="96"/>
      <c r="L13" s="93"/>
      <c r="M13" s="93"/>
      <c r="N13" s="91"/>
      <c r="O13" s="92" t="s">
        <v>71</v>
      </c>
      <c r="P13" s="91">
        <f>P9</f>
        <v>0</v>
      </c>
      <c r="Q13" s="111"/>
      <c r="R13" s="206"/>
      <c r="S13" s="207"/>
      <c r="T13" s="208"/>
      <c r="U13" s="208"/>
      <c r="V13" s="209"/>
    </row>
    <row r="14" spans="1:30" ht="17.100000000000001" customHeight="1" x14ac:dyDescent="0.25">
      <c r="A14" s="28"/>
      <c r="B14" s="93"/>
      <c r="C14" s="93"/>
      <c r="D14" s="97"/>
      <c r="E14" s="93"/>
      <c r="F14" s="98"/>
      <c r="G14" s="98"/>
      <c r="H14" s="93"/>
      <c r="I14" s="93"/>
      <c r="J14" s="93"/>
      <c r="K14" s="93"/>
      <c r="L14" s="93"/>
      <c r="M14" s="93"/>
      <c r="N14" s="188" t="s">
        <v>72</v>
      </c>
      <c r="O14" s="189"/>
      <c r="P14" s="93"/>
      <c r="Q14" s="111"/>
      <c r="R14" s="111" t="s">
        <v>89</v>
      </c>
      <c r="S14" s="207"/>
      <c r="T14" s="208"/>
      <c r="U14" s="208"/>
      <c r="V14" s="209"/>
    </row>
    <row r="15" spans="1:30" ht="17.100000000000001" customHeight="1" x14ac:dyDescent="0.35">
      <c r="A15" s="26"/>
      <c r="B15" s="63"/>
      <c r="C15" s="67"/>
      <c r="D15" s="61"/>
      <c r="E15" s="173" t="s">
        <v>88</v>
      </c>
      <c r="F15" s="172"/>
      <c r="G15" s="71">
        <f>L15*0.07</f>
        <v>0</v>
      </c>
      <c r="H15" s="71">
        <f>L15*0.05</f>
        <v>0</v>
      </c>
      <c r="I15" s="139" t="s">
        <v>74</v>
      </c>
      <c r="J15" s="174" t="str">
        <f>VLOOKUP(I15,Data!$A$1:$B$21,2,0)</f>
        <v>-</v>
      </c>
      <c r="K15" s="65"/>
      <c r="L15" s="66">
        <f t="shared" ref="L15:L43" si="1">F15</f>
        <v>0</v>
      </c>
      <c r="M15" s="66">
        <f t="shared" ref="M15:M42" si="2">+G15+H15-O15</f>
        <v>0</v>
      </c>
      <c r="N15" s="170">
        <f>SUM(L15:M15)</f>
        <v>0</v>
      </c>
      <c r="O15" s="170">
        <f t="shared" ref="O15:O42" si="3">H15*0.5</f>
        <v>0</v>
      </c>
      <c r="P15" s="170">
        <f t="shared" ref="P15:P42" si="4">SUM(L15,G15,H15)</f>
        <v>0</v>
      </c>
      <c r="Q15" s="171">
        <f>SUM(P13,P15,P10)</f>
        <v>0</v>
      </c>
      <c r="R15" s="111" t="s">
        <v>64</v>
      </c>
      <c r="S15" s="207"/>
      <c r="T15" s="208"/>
      <c r="U15" s="213"/>
      <c r="V15" s="209"/>
    </row>
    <row r="16" spans="1:30" ht="17.100000000000001" customHeight="1" x14ac:dyDescent="0.3">
      <c r="A16" s="26"/>
      <c r="B16" s="63"/>
      <c r="C16" s="64"/>
      <c r="D16" s="61"/>
      <c r="E16" s="173" t="s">
        <v>88</v>
      </c>
      <c r="F16" s="172"/>
      <c r="G16" s="71">
        <f t="shared" ref="G16:G18" si="5">L16*0.07</f>
        <v>0</v>
      </c>
      <c r="H16" s="71">
        <f t="shared" ref="H16:H18" si="6">L16*0.05</f>
        <v>0</v>
      </c>
      <c r="I16" s="139" t="s">
        <v>74</v>
      </c>
      <c r="J16" s="174" t="str">
        <f>VLOOKUP(I16,Data!$A$1:$B$21,2,0)</f>
        <v>-</v>
      </c>
      <c r="K16" s="65"/>
      <c r="L16" s="66">
        <f t="shared" si="1"/>
        <v>0</v>
      </c>
      <c r="M16" s="66">
        <f t="shared" si="2"/>
        <v>0</v>
      </c>
      <c r="N16" s="166">
        <f>SUM(L16:M16)</f>
        <v>0</v>
      </c>
      <c r="O16" s="166">
        <f t="shared" si="3"/>
        <v>0</v>
      </c>
      <c r="P16" s="166">
        <f t="shared" si="4"/>
        <v>0</v>
      </c>
      <c r="Q16" s="126">
        <f>SUM(Q15,P16)</f>
        <v>0</v>
      </c>
      <c r="R16" s="111" t="s">
        <v>67</v>
      </c>
      <c r="S16" s="207"/>
      <c r="T16" s="208"/>
      <c r="U16" s="213"/>
      <c r="V16" s="209"/>
    </row>
    <row r="17" spans="1:38" ht="17.100000000000001" customHeight="1" x14ac:dyDescent="0.3">
      <c r="A17" s="26"/>
      <c r="B17" s="63"/>
      <c r="C17" s="67"/>
      <c r="D17" s="61"/>
      <c r="E17" s="173" t="s">
        <v>88</v>
      </c>
      <c r="F17" s="172"/>
      <c r="G17" s="71">
        <f t="shared" si="5"/>
        <v>0</v>
      </c>
      <c r="H17" s="71">
        <f t="shared" si="6"/>
        <v>0</v>
      </c>
      <c r="I17" s="139" t="s">
        <v>74</v>
      </c>
      <c r="J17" s="174" t="str">
        <f>VLOOKUP(I17,Data!$A$1:$B$21,2,0)</f>
        <v>-</v>
      </c>
      <c r="K17" s="65"/>
      <c r="L17" s="66">
        <f t="shared" si="1"/>
        <v>0</v>
      </c>
      <c r="M17" s="66">
        <f t="shared" si="2"/>
        <v>0</v>
      </c>
      <c r="N17" s="166">
        <f t="shared" ref="N17:N22" si="7">SUM(L17:M17)</f>
        <v>0</v>
      </c>
      <c r="O17" s="166">
        <f t="shared" si="3"/>
        <v>0</v>
      </c>
      <c r="P17" s="166">
        <f t="shared" si="4"/>
        <v>0</v>
      </c>
      <c r="Q17" s="111">
        <f t="shared" ref="Q17:Q28" si="8">SUM(Q16,P17)</f>
        <v>0</v>
      </c>
      <c r="R17" s="111" t="s">
        <v>66</v>
      </c>
      <c r="S17" s="207"/>
      <c r="T17" s="208"/>
      <c r="U17" s="213"/>
      <c r="V17" s="209"/>
    </row>
    <row r="18" spans="1:38" ht="17.100000000000001" customHeight="1" x14ac:dyDescent="0.3">
      <c r="A18" s="26"/>
      <c r="B18" s="63"/>
      <c r="C18" s="67"/>
      <c r="D18" s="61"/>
      <c r="E18" s="173" t="s">
        <v>88</v>
      </c>
      <c r="F18" s="172"/>
      <c r="G18" s="71">
        <f t="shared" si="5"/>
        <v>0</v>
      </c>
      <c r="H18" s="71">
        <f t="shared" si="6"/>
        <v>0</v>
      </c>
      <c r="I18" s="139" t="s">
        <v>74</v>
      </c>
      <c r="J18" s="174" t="str">
        <f>VLOOKUP(I18,Data!$A$1:$B$21,2,0)</f>
        <v>-</v>
      </c>
      <c r="K18" s="65"/>
      <c r="L18" s="66">
        <f t="shared" si="1"/>
        <v>0</v>
      </c>
      <c r="M18" s="66">
        <f t="shared" si="2"/>
        <v>0</v>
      </c>
      <c r="N18" s="166">
        <f t="shared" si="7"/>
        <v>0</v>
      </c>
      <c r="O18" s="166">
        <f t="shared" si="3"/>
        <v>0</v>
      </c>
      <c r="P18" s="166">
        <f t="shared" si="4"/>
        <v>0</v>
      </c>
      <c r="Q18" s="111">
        <f t="shared" si="8"/>
        <v>0</v>
      </c>
      <c r="R18" s="111" t="s">
        <v>65</v>
      </c>
      <c r="S18" s="207"/>
      <c r="T18" s="208"/>
      <c r="U18" s="213"/>
      <c r="V18" s="209"/>
    </row>
    <row r="19" spans="1:38" ht="17.100000000000001" customHeight="1" x14ac:dyDescent="0.3">
      <c r="A19" s="26"/>
      <c r="B19" s="63"/>
      <c r="C19" s="67"/>
      <c r="D19" s="62"/>
      <c r="E19" s="173" t="s">
        <v>88</v>
      </c>
      <c r="F19" s="172"/>
      <c r="G19" s="71">
        <f t="shared" ref="G19:G42" si="9">L19*0.07</f>
        <v>0</v>
      </c>
      <c r="H19" s="71">
        <f t="shared" ref="H19:H42" si="10">L19*0.05</f>
        <v>0</v>
      </c>
      <c r="I19" s="139" t="s">
        <v>74</v>
      </c>
      <c r="J19" s="174" t="str">
        <f>VLOOKUP(I19,Data!$A$1:$B$21,2,0)</f>
        <v>-</v>
      </c>
      <c r="K19" s="65"/>
      <c r="L19" s="66">
        <f t="shared" si="1"/>
        <v>0</v>
      </c>
      <c r="M19" s="66">
        <f t="shared" si="2"/>
        <v>0</v>
      </c>
      <c r="N19" s="166">
        <f t="shared" si="7"/>
        <v>0</v>
      </c>
      <c r="O19" s="166">
        <f t="shared" si="3"/>
        <v>0</v>
      </c>
      <c r="P19" s="166">
        <f t="shared" si="4"/>
        <v>0</v>
      </c>
      <c r="Q19" s="111">
        <f t="shared" si="8"/>
        <v>0</v>
      </c>
      <c r="R19" s="111" t="s">
        <v>27</v>
      </c>
      <c r="S19" s="207"/>
      <c r="T19" s="208"/>
      <c r="U19" s="213"/>
      <c r="V19" s="209"/>
    </row>
    <row r="20" spans="1:38" ht="17.100000000000001" customHeight="1" x14ac:dyDescent="0.3">
      <c r="A20" s="26"/>
      <c r="B20" s="63"/>
      <c r="C20" s="67"/>
      <c r="D20" s="62"/>
      <c r="E20" s="173" t="s">
        <v>88</v>
      </c>
      <c r="F20" s="172"/>
      <c r="G20" s="71">
        <f t="shared" si="9"/>
        <v>0</v>
      </c>
      <c r="H20" s="71">
        <f t="shared" si="10"/>
        <v>0</v>
      </c>
      <c r="I20" s="139" t="s">
        <v>74</v>
      </c>
      <c r="J20" s="174" t="str">
        <f>VLOOKUP(I20,Data!$A$1:$B$21,2,0)</f>
        <v>-</v>
      </c>
      <c r="K20" s="65"/>
      <c r="L20" s="66">
        <f t="shared" si="1"/>
        <v>0</v>
      </c>
      <c r="M20" s="66">
        <f t="shared" si="2"/>
        <v>0</v>
      </c>
      <c r="N20" s="166">
        <f t="shared" si="7"/>
        <v>0</v>
      </c>
      <c r="O20" s="166">
        <f t="shared" si="3"/>
        <v>0</v>
      </c>
      <c r="P20" s="166">
        <f t="shared" si="4"/>
        <v>0</v>
      </c>
      <c r="Q20" s="111">
        <f t="shared" si="8"/>
        <v>0</v>
      </c>
      <c r="R20" s="111" t="s">
        <v>74</v>
      </c>
      <c r="S20" s="210"/>
      <c r="T20" s="208"/>
      <c r="U20" s="208"/>
      <c r="V20" s="211"/>
    </row>
    <row r="21" spans="1:38" ht="17.100000000000001" customHeight="1" x14ac:dyDescent="0.3">
      <c r="A21" s="26"/>
      <c r="B21" s="63"/>
      <c r="C21" s="67"/>
      <c r="D21" s="62"/>
      <c r="E21" s="173" t="s">
        <v>88</v>
      </c>
      <c r="F21" s="172"/>
      <c r="G21" s="71">
        <f t="shared" si="9"/>
        <v>0</v>
      </c>
      <c r="H21" s="71">
        <f t="shared" si="10"/>
        <v>0</v>
      </c>
      <c r="I21" s="139" t="s">
        <v>74</v>
      </c>
      <c r="J21" s="174" t="str">
        <f>VLOOKUP(I21,Data!$A$1:$B$21,2,0)</f>
        <v>-</v>
      </c>
      <c r="K21" s="65"/>
      <c r="L21" s="66">
        <f t="shared" si="1"/>
        <v>0</v>
      </c>
      <c r="M21" s="66">
        <f t="shared" si="2"/>
        <v>0</v>
      </c>
      <c r="N21" s="166">
        <f t="shared" si="7"/>
        <v>0</v>
      </c>
      <c r="O21" s="166">
        <f t="shared" si="3"/>
        <v>0</v>
      </c>
      <c r="P21" s="166">
        <f t="shared" si="4"/>
        <v>0</v>
      </c>
      <c r="Q21" s="111">
        <f t="shared" si="8"/>
        <v>0</v>
      </c>
      <c r="S21" s="210"/>
      <c r="T21" s="208"/>
      <c r="U21" s="208"/>
      <c r="V21" s="211"/>
    </row>
    <row r="22" spans="1:38" ht="17.100000000000001" customHeight="1" x14ac:dyDescent="0.3">
      <c r="A22" s="26"/>
      <c r="B22" s="63"/>
      <c r="C22" s="67"/>
      <c r="D22" s="62"/>
      <c r="E22" s="173" t="s">
        <v>88</v>
      </c>
      <c r="F22" s="172"/>
      <c r="G22" s="71">
        <f t="shared" si="9"/>
        <v>0</v>
      </c>
      <c r="H22" s="71">
        <f t="shared" si="10"/>
        <v>0</v>
      </c>
      <c r="I22" s="139" t="s">
        <v>74</v>
      </c>
      <c r="J22" s="174" t="str">
        <f>VLOOKUP(I22,Data!$A$1:$B$21,2,0)</f>
        <v>-</v>
      </c>
      <c r="K22" s="65"/>
      <c r="L22" s="66">
        <f t="shared" si="1"/>
        <v>0</v>
      </c>
      <c r="M22" s="66">
        <f t="shared" si="2"/>
        <v>0</v>
      </c>
      <c r="N22" s="166">
        <f t="shared" si="7"/>
        <v>0</v>
      </c>
      <c r="O22" s="166">
        <f t="shared" si="3"/>
        <v>0</v>
      </c>
      <c r="P22" s="166">
        <f t="shared" si="4"/>
        <v>0</v>
      </c>
      <c r="Q22" s="111">
        <f t="shared" si="8"/>
        <v>0</v>
      </c>
      <c r="S22" s="210"/>
      <c r="T22" s="208"/>
      <c r="U22" s="213"/>
      <c r="V22" s="211"/>
    </row>
    <row r="23" spans="1:38" ht="17.100000000000001" customHeight="1" x14ac:dyDescent="0.3">
      <c r="A23" s="26"/>
      <c r="B23" s="63"/>
      <c r="C23" s="67"/>
      <c r="D23" s="138"/>
      <c r="E23" s="173" t="s">
        <v>88</v>
      </c>
      <c r="F23" s="172"/>
      <c r="G23" s="71">
        <f t="shared" si="9"/>
        <v>0</v>
      </c>
      <c r="H23" s="71">
        <f t="shared" si="10"/>
        <v>0</v>
      </c>
      <c r="I23" s="139" t="s">
        <v>74</v>
      </c>
      <c r="J23" s="174" t="str">
        <f>VLOOKUP(I23,Data!$A$1:$B$21,2,0)</f>
        <v>-</v>
      </c>
      <c r="K23" s="140"/>
      <c r="L23" s="66">
        <f t="shared" si="1"/>
        <v>0</v>
      </c>
      <c r="M23" s="66">
        <f t="shared" si="2"/>
        <v>0</v>
      </c>
      <c r="N23" s="167">
        <f t="shared" ref="N23:N28" si="11">SUM(L23:M23)</f>
        <v>0</v>
      </c>
      <c r="O23" s="167">
        <f t="shared" si="3"/>
        <v>0</v>
      </c>
      <c r="P23" s="167">
        <f t="shared" si="4"/>
        <v>0</v>
      </c>
      <c r="Q23" s="111">
        <f t="shared" si="8"/>
        <v>0</v>
      </c>
      <c r="S23" s="205"/>
      <c r="T23" s="208"/>
      <c r="U23" s="214"/>
      <c r="V23" s="211"/>
    </row>
    <row r="24" spans="1:38" ht="17.100000000000001" customHeight="1" x14ac:dyDescent="0.3">
      <c r="A24" s="26"/>
      <c r="B24" s="63"/>
      <c r="C24" s="67"/>
      <c r="D24" s="62"/>
      <c r="E24" s="173" t="s">
        <v>88</v>
      </c>
      <c r="F24" s="172"/>
      <c r="G24" s="71">
        <f t="shared" si="9"/>
        <v>0</v>
      </c>
      <c r="H24" s="71">
        <f t="shared" si="10"/>
        <v>0</v>
      </c>
      <c r="I24" s="139" t="s">
        <v>74</v>
      </c>
      <c r="J24" s="174" t="str">
        <f>VLOOKUP(I24,Data!$A$1:$B$21,2,0)</f>
        <v>-</v>
      </c>
      <c r="K24" s="65"/>
      <c r="L24" s="66">
        <f t="shared" si="1"/>
        <v>0</v>
      </c>
      <c r="M24" s="66">
        <f t="shared" si="2"/>
        <v>0</v>
      </c>
      <c r="N24" s="166">
        <f t="shared" si="11"/>
        <v>0</v>
      </c>
      <c r="O24" s="166">
        <f t="shared" si="3"/>
        <v>0</v>
      </c>
      <c r="P24" s="166">
        <f t="shared" si="4"/>
        <v>0</v>
      </c>
      <c r="Q24" s="111">
        <f t="shared" si="8"/>
        <v>0</v>
      </c>
      <c r="R24" s="111" t="s">
        <v>88</v>
      </c>
      <c r="S24" s="204"/>
      <c r="T24" s="206"/>
      <c r="U24" s="215"/>
      <c r="V24" s="46"/>
      <c r="AE24" s="149"/>
      <c r="AF24" s="149"/>
      <c r="AG24" s="149"/>
      <c r="AH24" s="149"/>
      <c r="AI24" s="149"/>
      <c r="AJ24" s="149"/>
      <c r="AK24" s="149"/>
      <c r="AL24" s="149"/>
    </row>
    <row r="25" spans="1:38" ht="17.100000000000001" customHeight="1" x14ac:dyDescent="0.3">
      <c r="A25" s="26"/>
      <c r="B25" s="63"/>
      <c r="C25" s="67"/>
      <c r="D25" s="62"/>
      <c r="E25" s="173" t="s">
        <v>88</v>
      </c>
      <c r="F25" s="172"/>
      <c r="G25" s="71">
        <f t="shared" si="9"/>
        <v>0</v>
      </c>
      <c r="H25" s="71">
        <f t="shared" si="10"/>
        <v>0</v>
      </c>
      <c r="I25" s="139" t="s">
        <v>74</v>
      </c>
      <c r="J25" s="174" t="str">
        <f>VLOOKUP(I25,Data!$A$1:$B$21,2,0)</f>
        <v>-</v>
      </c>
      <c r="K25" s="65"/>
      <c r="L25" s="66">
        <f t="shared" si="1"/>
        <v>0</v>
      </c>
      <c r="M25" s="66">
        <f t="shared" si="2"/>
        <v>0</v>
      </c>
      <c r="N25" s="166">
        <f t="shared" si="11"/>
        <v>0</v>
      </c>
      <c r="O25" s="166">
        <f t="shared" si="3"/>
        <v>0</v>
      </c>
      <c r="P25" s="166">
        <f t="shared" si="4"/>
        <v>0</v>
      </c>
      <c r="Q25" s="111">
        <f t="shared" si="8"/>
        <v>0</v>
      </c>
      <c r="R25" s="112" t="s">
        <v>92</v>
      </c>
      <c r="S25" s="204"/>
      <c r="T25" s="206"/>
      <c r="U25" s="206"/>
      <c r="V25" s="212"/>
      <c r="W25" s="177"/>
      <c r="AE25" s="149"/>
      <c r="AF25" s="149"/>
      <c r="AG25" s="149"/>
      <c r="AH25" s="149"/>
      <c r="AI25" s="149"/>
      <c r="AJ25" s="149"/>
      <c r="AK25" s="149"/>
      <c r="AL25" s="149"/>
    </row>
    <row r="26" spans="1:38" ht="17.100000000000001" customHeight="1" x14ac:dyDescent="0.3">
      <c r="A26" s="26"/>
      <c r="B26" s="63"/>
      <c r="C26" s="67"/>
      <c r="D26" s="62"/>
      <c r="E26" s="173" t="s">
        <v>88</v>
      </c>
      <c r="F26" s="172"/>
      <c r="G26" s="71">
        <f t="shared" si="9"/>
        <v>0</v>
      </c>
      <c r="H26" s="71">
        <f t="shared" si="10"/>
        <v>0</v>
      </c>
      <c r="I26" s="139" t="s">
        <v>74</v>
      </c>
      <c r="J26" s="174" t="str">
        <f>VLOOKUP(I26,Data!$A$1:$B$21,2,0)</f>
        <v>-</v>
      </c>
      <c r="K26" s="65"/>
      <c r="L26" s="66">
        <f t="shared" si="1"/>
        <v>0</v>
      </c>
      <c r="M26" s="66">
        <f t="shared" si="2"/>
        <v>0</v>
      </c>
      <c r="N26" s="166">
        <f t="shared" si="11"/>
        <v>0</v>
      </c>
      <c r="O26" s="166">
        <f t="shared" si="3"/>
        <v>0</v>
      </c>
      <c r="P26" s="166">
        <f t="shared" si="4"/>
        <v>0</v>
      </c>
      <c r="Q26" s="111">
        <f t="shared" si="8"/>
        <v>0</v>
      </c>
      <c r="R26" s="112" t="s">
        <v>93</v>
      </c>
      <c r="S26" s="204"/>
      <c r="T26" s="206"/>
      <c r="U26" s="212"/>
      <c r="V26" s="212"/>
      <c r="W26" s="177"/>
      <c r="AE26" s="149"/>
      <c r="AF26" s="149"/>
      <c r="AG26" s="149"/>
      <c r="AH26" s="149"/>
      <c r="AI26" s="149"/>
      <c r="AJ26" s="149"/>
      <c r="AK26" s="149"/>
      <c r="AL26" s="149"/>
    </row>
    <row r="27" spans="1:38" ht="17.100000000000001" customHeight="1" x14ac:dyDescent="0.3">
      <c r="A27" s="26"/>
      <c r="B27" s="63"/>
      <c r="C27" s="67"/>
      <c r="D27" s="62"/>
      <c r="E27" s="173" t="s">
        <v>88</v>
      </c>
      <c r="F27" s="172"/>
      <c r="G27" s="71">
        <f t="shared" si="9"/>
        <v>0</v>
      </c>
      <c r="H27" s="71">
        <f t="shared" si="10"/>
        <v>0</v>
      </c>
      <c r="I27" s="139" t="s">
        <v>74</v>
      </c>
      <c r="J27" s="174" t="str">
        <f>VLOOKUP(I27,Data!$A$1:$B$21,2,0)</f>
        <v>-</v>
      </c>
      <c r="K27" s="65"/>
      <c r="L27" s="66">
        <f t="shared" si="1"/>
        <v>0</v>
      </c>
      <c r="M27" s="66">
        <f t="shared" si="2"/>
        <v>0</v>
      </c>
      <c r="N27" s="166">
        <f t="shared" si="11"/>
        <v>0</v>
      </c>
      <c r="O27" s="166">
        <f t="shared" si="3"/>
        <v>0</v>
      </c>
      <c r="P27" s="166">
        <f t="shared" si="4"/>
        <v>0</v>
      </c>
      <c r="Q27" s="111">
        <f t="shared" si="8"/>
        <v>0</v>
      </c>
      <c r="R27" s="111" t="s">
        <v>94</v>
      </c>
      <c r="S27" s="206"/>
      <c r="T27" s="206"/>
      <c r="U27" s="212"/>
      <c r="V27" s="212"/>
      <c r="W27" s="177"/>
      <c r="AE27" s="149"/>
      <c r="AF27" s="149"/>
      <c r="AG27" s="149"/>
      <c r="AH27" s="149"/>
      <c r="AI27" s="149"/>
      <c r="AJ27" s="149"/>
      <c r="AK27" s="149"/>
      <c r="AL27" s="149"/>
    </row>
    <row r="28" spans="1:38" ht="17.100000000000001" customHeight="1" x14ac:dyDescent="0.3">
      <c r="A28" s="26"/>
      <c r="B28" s="63"/>
      <c r="C28" s="67"/>
      <c r="D28" s="62"/>
      <c r="E28" s="173" t="s">
        <v>88</v>
      </c>
      <c r="F28" s="172"/>
      <c r="G28" s="71">
        <f t="shared" si="9"/>
        <v>0</v>
      </c>
      <c r="H28" s="71">
        <f t="shared" si="10"/>
        <v>0</v>
      </c>
      <c r="I28" s="139" t="s">
        <v>74</v>
      </c>
      <c r="J28" s="174" t="str">
        <f>VLOOKUP(I28,Data!$A$1:$B$21,2,0)</f>
        <v>-</v>
      </c>
      <c r="K28" s="65"/>
      <c r="L28" s="66">
        <f t="shared" si="1"/>
        <v>0</v>
      </c>
      <c r="M28" s="66">
        <f t="shared" si="2"/>
        <v>0</v>
      </c>
      <c r="N28" s="166">
        <f t="shared" si="11"/>
        <v>0</v>
      </c>
      <c r="O28" s="166">
        <f t="shared" si="3"/>
        <v>0</v>
      </c>
      <c r="P28" s="166">
        <f t="shared" si="4"/>
        <v>0</v>
      </c>
      <c r="Q28" s="111">
        <f t="shared" si="8"/>
        <v>0</v>
      </c>
      <c r="R28" s="112" t="s">
        <v>81</v>
      </c>
      <c r="S28" s="206"/>
      <c r="T28" s="206"/>
      <c r="U28" s="212"/>
      <c r="V28" s="212"/>
      <c r="W28" s="177"/>
      <c r="AE28" s="149"/>
      <c r="AF28" s="149"/>
      <c r="AG28" s="149"/>
      <c r="AH28" s="149"/>
      <c r="AI28" s="149"/>
      <c r="AJ28" s="149"/>
      <c r="AK28" s="149"/>
      <c r="AL28" s="149"/>
    </row>
    <row r="29" spans="1:38" ht="17.100000000000001" customHeight="1" x14ac:dyDescent="0.3">
      <c r="A29" s="26"/>
      <c r="B29" s="63"/>
      <c r="C29" s="67"/>
      <c r="D29" s="62"/>
      <c r="E29" s="173" t="s">
        <v>88</v>
      </c>
      <c r="F29" s="172"/>
      <c r="G29" s="71">
        <f t="shared" si="9"/>
        <v>0</v>
      </c>
      <c r="H29" s="71">
        <f t="shared" si="10"/>
        <v>0</v>
      </c>
      <c r="I29" s="139" t="s">
        <v>74</v>
      </c>
      <c r="J29" s="174" t="str">
        <f>VLOOKUP(I29,Data!$A$1:$B$21,2,0)</f>
        <v>-</v>
      </c>
      <c r="K29" s="65"/>
      <c r="L29" s="66">
        <f t="shared" si="1"/>
        <v>0</v>
      </c>
      <c r="M29" s="66">
        <f t="shared" si="2"/>
        <v>0</v>
      </c>
      <c r="N29" s="166">
        <f t="shared" ref="N29:N42" si="12">SUM(L29:M29)</f>
        <v>0</v>
      </c>
      <c r="O29" s="166">
        <f t="shared" si="3"/>
        <v>0</v>
      </c>
      <c r="P29" s="166">
        <f t="shared" si="4"/>
        <v>0</v>
      </c>
      <c r="Q29" s="111">
        <f t="shared" ref="Q29:Q41" si="13">SUM(Q28,P29)</f>
        <v>0</v>
      </c>
      <c r="R29" s="112" t="s">
        <v>79</v>
      </c>
      <c r="S29" s="206"/>
      <c r="T29" s="206"/>
      <c r="U29" s="212"/>
      <c r="V29" s="212"/>
      <c r="W29" s="177"/>
      <c r="AE29" s="149"/>
      <c r="AF29" s="149"/>
      <c r="AG29" s="149"/>
      <c r="AH29" s="149"/>
      <c r="AI29" s="149"/>
      <c r="AJ29" s="149"/>
      <c r="AK29" s="149"/>
      <c r="AL29" s="149"/>
    </row>
    <row r="30" spans="1:38" ht="17.100000000000001" customHeight="1" x14ac:dyDescent="0.3">
      <c r="A30" s="26"/>
      <c r="B30" s="63"/>
      <c r="C30" s="67"/>
      <c r="D30" s="138"/>
      <c r="E30" s="173" t="s">
        <v>88</v>
      </c>
      <c r="F30" s="172"/>
      <c r="G30" s="71">
        <f t="shared" si="9"/>
        <v>0</v>
      </c>
      <c r="H30" s="71">
        <f t="shared" si="10"/>
        <v>0</v>
      </c>
      <c r="I30" s="139" t="s">
        <v>74</v>
      </c>
      <c r="J30" s="174" t="str">
        <f>VLOOKUP(I30,Data!$A$1:$B$21,2,0)</f>
        <v>-</v>
      </c>
      <c r="K30" s="65"/>
      <c r="L30" s="66">
        <f t="shared" si="1"/>
        <v>0</v>
      </c>
      <c r="M30" s="66">
        <f t="shared" si="2"/>
        <v>0</v>
      </c>
      <c r="N30" s="166">
        <f t="shared" si="12"/>
        <v>0</v>
      </c>
      <c r="O30" s="166">
        <f t="shared" si="3"/>
        <v>0</v>
      </c>
      <c r="P30" s="166">
        <f t="shared" si="4"/>
        <v>0</v>
      </c>
      <c r="Q30" s="111">
        <f t="shared" si="13"/>
        <v>0</v>
      </c>
      <c r="R30" s="112" t="s">
        <v>80</v>
      </c>
      <c r="S30" s="206"/>
      <c r="T30" s="206"/>
      <c r="U30" s="212"/>
      <c r="V30" s="212"/>
      <c r="W30" s="177"/>
      <c r="AE30" s="149"/>
      <c r="AF30" s="149"/>
      <c r="AG30" s="149"/>
      <c r="AH30" s="149"/>
      <c r="AI30" s="149"/>
      <c r="AJ30" s="149"/>
      <c r="AK30" s="149"/>
      <c r="AL30" s="149"/>
    </row>
    <row r="31" spans="1:38" ht="17.100000000000001" customHeight="1" x14ac:dyDescent="0.3">
      <c r="A31" s="26"/>
      <c r="B31" s="63"/>
      <c r="C31" s="67"/>
      <c r="D31" s="138"/>
      <c r="E31" s="173" t="s">
        <v>88</v>
      </c>
      <c r="F31" s="172"/>
      <c r="G31" s="71">
        <f t="shared" si="9"/>
        <v>0</v>
      </c>
      <c r="H31" s="71">
        <f t="shared" si="10"/>
        <v>0</v>
      </c>
      <c r="I31" s="139" t="s">
        <v>74</v>
      </c>
      <c r="J31" s="174" t="str">
        <f>VLOOKUP(I31,Data!$A$1:$B$21,2,0)</f>
        <v>-</v>
      </c>
      <c r="K31" s="65"/>
      <c r="L31" s="66">
        <f t="shared" si="1"/>
        <v>0</v>
      </c>
      <c r="M31" s="66">
        <f t="shared" si="2"/>
        <v>0</v>
      </c>
      <c r="N31" s="166">
        <f t="shared" si="12"/>
        <v>0</v>
      </c>
      <c r="O31" s="166">
        <f t="shared" si="3"/>
        <v>0</v>
      </c>
      <c r="P31" s="166">
        <f t="shared" si="4"/>
        <v>0</v>
      </c>
      <c r="Q31" s="111">
        <f t="shared" si="13"/>
        <v>0</v>
      </c>
      <c r="R31" s="112" t="s">
        <v>82</v>
      </c>
      <c r="S31" s="206"/>
      <c r="T31" s="206"/>
      <c r="U31" s="212"/>
      <c r="V31" s="212"/>
      <c r="W31" s="177"/>
      <c r="AE31" s="149"/>
      <c r="AF31" s="149"/>
      <c r="AG31" s="149"/>
      <c r="AH31" s="149"/>
      <c r="AI31" s="149"/>
      <c r="AJ31" s="149"/>
      <c r="AK31" s="149"/>
      <c r="AL31" s="149"/>
    </row>
    <row r="32" spans="1:38" ht="17.100000000000001" customHeight="1" x14ac:dyDescent="0.3">
      <c r="A32" s="26"/>
      <c r="B32" s="63"/>
      <c r="C32" s="67"/>
      <c r="D32" s="138"/>
      <c r="E32" s="173" t="s">
        <v>88</v>
      </c>
      <c r="F32" s="172"/>
      <c r="G32" s="71">
        <f t="shared" si="9"/>
        <v>0</v>
      </c>
      <c r="H32" s="71">
        <f t="shared" si="10"/>
        <v>0</v>
      </c>
      <c r="I32" s="139" t="s">
        <v>74</v>
      </c>
      <c r="J32" s="174" t="str">
        <f>VLOOKUP(I32,Data!$A$1:$B$21,2,0)</f>
        <v>-</v>
      </c>
      <c r="K32" s="65"/>
      <c r="L32" s="66">
        <f t="shared" si="1"/>
        <v>0</v>
      </c>
      <c r="M32" s="66">
        <f t="shared" si="2"/>
        <v>0</v>
      </c>
      <c r="N32" s="166">
        <f t="shared" si="12"/>
        <v>0</v>
      </c>
      <c r="O32" s="166">
        <f t="shared" si="3"/>
        <v>0</v>
      </c>
      <c r="P32" s="166">
        <f t="shared" si="4"/>
        <v>0</v>
      </c>
      <c r="Q32" s="111">
        <f t="shared" si="13"/>
        <v>0</v>
      </c>
      <c r="R32" s="112" t="s">
        <v>83</v>
      </c>
      <c r="S32" s="206"/>
      <c r="T32" s="206"/>
      <c r="U32" s="206"/>
      <c r="V32" s="46"/>
      <c r="AE32" s="149"/>
      <c r="AF32" s="149"/>
      <c r="AG32" s="149"/>
      <c r="AH32" s="149"/>
      <c r="AI32" s="149"/>
      <c r="AJ32" s="149"/>
      <c r="AK32" s="149"/>
      <c r="AL32" s="149"/>
    </row>
    <row r="33" spans="1:38" ht="17.100000000000001" customHeight="1" x14ac:dyDescent="0.3">
      <c r="A33" s="26"/>
      <c r="B33" s="63"/>
      <c r="C33" s="67"/>
      <c r="D33" s="138"/>
      <c r="E33" s="173" t="s">
        <v>88</v>
      </c>
      <c r="F33" s="172"/>
      <c r="G33" s="71">
        <f t="shared" si="9"/>
        <v>0</v>
      </c>
      <c r="H33" s="71">
        <f t="shared" si="10"/>
        <v>0</v>
      </c>
      <c r="I33" s="139" t="s">
        <v>74</v>
      </c>
      <c r="J33" s="174" t="str">
        <f>VLOOKUP(I33,Data!$A$1:$B$21,2,0)</f>
        <v>-</v>
      </c>
      <c r="K33" s="65"/>
      <c r="L33" s="66">
        <f t="shared" si="1"/>
        <v>0</v>
      </c>
      <c r="M33" s="66">
        <f t="shared" si="2"/>
        <v>0</v>
      </c>
      <c r="N33" s="166">
        <f t="shared" si="12"/>
        <v>0</v>
      </c>
      <c r="O33" s="166">
        <f t="shared" si="3"/>
        <v>0</v>
      </c>
      <c r="P33" s="166">
        <f t="shared" si="4"/>
        <v>0</v>
      </c>
      <c r="Q33" s="111">
        <f t="shared" si="13"/>
        <v>0</v>
      </c>
      <c r="S33" s="206"/>
      <c r="T33" s="206"/>
      <c r="U33" s="206"/>
      <c r="V33" s="46"/>
      <c r="AE33" s="149"/>
      <c r="AF33" s="149"/>
      <c r="AG33" s="149"/>
      <c r="AH33" s="149"/>
      <c r="AI33" s="149"/>
      <c r="AJ33" s="149"/>
      <c r="AK33" s="149"/>
      <c r="AL33" s="149"/>
    </row>
    <row r="34" spans="1:38" ht="17.100000000000001" customHeight="1" x14ac:dyDescent="0.3">
      <c r="A34" s="26"/>
      <c r="B34" s="63"/>
      <c r="C34" s="67"/>
      <c r="D34" s="138"/>
      <c r="E34" s="173" t="s">
        <v>88</v>
      </c>
      <c r="F34" s="172"/>
      <c r="G34" s="71">
        <f t="shared" si="9"/>
        <v>0</v>
      </c>
      <c r="H34" s="71">
        <f t="shared" si="10"/>
        <v>0</v>
      </c>
      <c r="I34" s="139" t="s">
        <v>74</v>
      </c>
      <c r="J34" s="174" t="str">
        <f>VLOOKUP(I34,Data!$A$1:$B$21,2,0)</f>
        <v>-</v>
      </c>
      <c r="K34" s="65"/>
      <c r="L34" s="66">
        <f t="shared" si="1"/>
        <v>0</v>
      </c>
      <c r="M34" s="66">
        <f t="shared" si="2"/>
        <v>0</v>
      </c>
      <c r="N34" s="166">
        <f t="shared" si="12"/>
        <v>0</v>
      </c>
      <c r="O34" s="166">
        <f t="shared" si="3"/>
        <v>0</v>
      </c>
      <c r="P34" s="166">
        <f t="shared" si="4"/>
        <v>0</v>
      </c>
      <c r="Q34" s="111">
        <f>SUM(Q33,P34)</f>
        <v>0</v>
      </c>
      <c r="S34" s="206"/>
      <c r="T34" s="206"/>
      <c r="U34" s="206"/>
      <c r="V34" s="46"/>
      <c r="AE34" s="149"/>
      <c r="AF34" s="149"/>
      <c r="AG34" s="149"/>
      <c r="AH34" s="149"/>
      <c r="AI34" s="149"/>
      <c r="AJ34" s="149"/>
      <c r="AK34" s="149"/>
      <c r="AL34" s="149"/>
    </row>
    <row r="35" spans="1:38" ht="17.100000000000001" customHeight="1" x14ac:dyDescent="0.3">
      <c r="A35" s="26"/>
      <c r="B35" s="63"/>
      <c r="C35" s="67"/>
      <c r="D35" s="138"/>
      <c r="E35" s="173" t="s">
        <v>88</v>
      </c>
      <c r="F35" s="172"/>
      <c r="G35" s="71">
        <f t="shared" si="9"/>
        <v>0</v>
      </c>
      <c r="H35" s="71">
        <f t="shared" si="10"/>
        <v>0</v>
      </c>
      <c r="I35" s="139" t="s">
        <v>74</v>
      </c>
      <c r="J35" s="174" t="str">
        <f>VLOOKUP(I35,Data!$A$1:$B$21,2,0)</f>
        <v>-</v>
      </c>
      <c r="K35" s="65"/>
      <c r="L35" s="66">
        <f t="shared" si="1"/>
        <v>0</v>
      </c>
      <c r="M35" s="66">
        <f t="shared" si="2"/>
        <v>0</v>
      </c>
      <c r="N35" s="166">
        <f t="shared" si="12"/>
        <v>0</v>
      </c>
      <c r="O35" s="166">
        <f t="shared" si="3"/>
        <v>0</v>
      </c>
      <c r="P35" s="166">
        <f t="shared" si="4"/>
        <v>0</v>
      </c>
      <c r="Q35" s="111">
        <f t="shared" si="13"/>
        <v>0</v>
      </c>
      <c r="S35" s="206"/>
      <c r="T35" s="206"/>
      <c r="U35" s="206"/>
      <c r="V35" s="46"/>
      <c r="AE35" s="149"/>
      <c r="AF35" s="149"/>
      <c r="AG35" s="149"/>
      <c r="AH35" s="149"/>
      <c r="AI35" s="149"/>
      <c r="AJ35" s="149"/>
      <c r="AK35" s="149"/>
      <c r="AL35" s="149"/>
    </row>
    <row r="36" spans="1:38" ht="17.100000000000001" customHeight="1" x14ac:dyDescent="0.3">
      <c r="A36" s="26"/>
      <c r="B36" s="63"/>
      <c r="C36" s="67"/>
      <c r="D36" s="138"/>
      <c r="E36" s="173" t="s">
        <v>88</v>
      </c>
      <c r="F36" s="172"/>
      <c r="G36" s="71">
        <f t="shared" si="9"/>
        <v>0</v>
      </c>
      <c r="H36" s="71">
        <f t="shared" si="10"/>
        <v>0</v>
      </c>
      <c r="I36" s="139" t="s">
        <v>74</v>
      </c>
      <c r="J36" s="174" t="str">
        <f>VLOOKUP(I36,Data!$A$1:$B$21,2,0)</f>
        <v>-</v>
      </c>
      <c r="K36" s="65"/>
      <c r="L36" s="66">
        <f t="shared" si="1"/>
        <v>0</v>
      </c>
      <c r="M36" s="66">
        <f t="shared" si="2"/>
        <v>0</v>
      </c>
      <c r="N36" s="166">
        <f t="shared" si="12"/>
        <v>0</v>
      </c>
      <c r="O36" s="166">
        <f t="shared" si="3"/>
        <v>0</v>
      </c>
      <c r="P36" s="166">
        <f t="shared" si="4"/>
        <v>0</v>
      </c>
      <c r="Q36" s="111">
        <f t="shared" si="13"/>
        <v>0</v>
      </c>
      <c r="S36" s="206"/>
      <c r="T36" s="206"/>
      <c r="U36" s="206"/>
      <c r="V36" s="46"/>
      <c r="AE36" s="149"/>
      <c r="AF36" s="149"/>
      <c r="AG36" s="149"/>
      <c r="AH36" s="149"/>
      <c r="AI36" s="149"/>
      <c r="AJ36" s="149"/>
      <c r="AK36" s="149"/>
      <c r="AL36" s="149"/>
    </row>
    <row r="37" spans="1:38" ht="17.100000000000001" customHeight="1" x14ac:dyDescent="0.3">
      <c r="A37" s="26"/>
      <c r="B37" s="63"/>
      <c r="C37" s="67"/>
      <c r="D37" s="138"/>
      <c r="E37" s="173" t="s">
        <v>88</v>
      </c>
      <c r="F37" s="172"/>
      <c r="G37" s="71">
        <f t="shared" si="9"/>
        <v>0</v>
      </c>
      <c r="H37" s="71">
        <f t="shared" si="10"/>
        <v>0</v>
      </c>
      <c r="I37" s="139" t="s">
        <v>74</v>
      </c>
      <c r="J37" s="174" t="str">
        <f>VLOOKUP(I37,Data!$A$1:$B$21,2,0)</f>
        <v>-</v>
      </c>
      <c r="K37" s="65"/>
      <c r="L37" s="66">
        <f t="shared" si="1"/>
        <v>0</v>
      </c>
      <c r="M37" s="66">
        <f t="shared" si="2"/>
        <v>0</v>
      </c>
      <c r="N37" s="166">
        <f t="shared" si="12"/>
        <v>0</v>
      </c>
      <c r="O37" s="166">
        <f t="shared" si="3"/>
        <v>0</v>
      </c>
      <c r="P37" s="166">
        <f t="shared" si="4"/>
        <v>0</v>
      </c>
      <c r="Q37" s="111">
        <f t="shared" si="13"/>
        <v>0</v>
      </c>
      <c r="R37" s="206"/>
      <c r="S37" s="206"/>
      <c r="T37" s="206"/>
      <c r="U37" s="206"/>
      <c r="V37" s="46"/>
      <c r="AE37" s="149"/>
      <c r="AF37" s="149"/>
      <c r="AG37" s="149"/>
      <c r="AH37" s="149"/>
      <c r="AI37" s="149"/>
      <c r="AJ37" s="149"/>
      <c r="AK37" s="149"/>
      <c r="AL37" s="149"/>
    </row>
    <row r="38" spans="1:38" ht="17.100000000000001" customHeight="1" x14ac:dyDescent="0.3">
      <c r="A38" s="26"/>
      <c r="B38" s="63"/>
      <c r="C38" s="67"/>
      <c r="D38" s="138"/>
      <c r="E38" s="173" t="s">
        <v>88</v>
      </c>
      <c r="F38" s="172"/>
      <c r="G38" s="71">
        <f t="shared" si="9"/>
        <v>0</v>
      </c>
      <c r="H38" s="71">
        <f t="shared" si="10"/>
        <v>0</v>
      </c>
      <c r="I38" s="139" t="s">
        <v>74</v>
      </c>
      <c r="J38" s="174" t="str">
        <f>VLOOKUP(I38,Data!$A$1:$B$21,2,0)</f>
        <v>-</v>
      </c>
      <c r="K38" s="65"/>
      <c r="L38" s="66">
        <f t="shared" si="1"/>
        <v>0</v>
      </c>
      <c r="M38" s="66">
        <f t="shared" si="2"/>
        <v>0</v>
      </c>
      <c r="N38" s="166">
        <f t="shared" si="12"/>
        <v>0</v>
      </c>
      <c r="O38" s="166">
        <f t="shared" si="3"/>
        <v>0</v>
      </c>
      <c r="P38" s="166">
        <f t="shared" si="4"/>
        <v>0</v>
      </c>
      <c r="Q38" s="111">
        <f t="shared" si="13"/>
        <v>0</v>
      </c>
      <c r="R38" s="206"/>
      <c r="S38" s="206"/>
      <c r="T38" s="206"/>
      <c r="U38" s="206"/>
      <c r="V38" s="46"/>
      <c r="AE38" s="149"/>
      <c r="AF38" s="149"/>
      <c r="AG38" s="149"/>
      <c r="AH38" s="149"/>
      <c r="AI38" s="149"/>
      <c r="AJ38" s="149"/>
      <c r="AK38" s="149"/>
      <c r="AL38" s="149"/>
    </row>
    <row r="39" spans="1:38" ht="17.100000000000001" customHeight="1" x14ac:dyDescent="0.3">
      <c r="A39" s="26"/>
      <c r="B39" s="63"/>
      <c r="C39" s="67"/>
      <c r="D39" s="138"/>
      <c r="E39" s="173" t="s">
        <v>88</v>
      </c>
      <c r="F39" s="172"/>
      <c r="G39" s="71">
        <f t="shared" si="9"/>
        <v>0</v>
      </c>
      <c r="H39" s="71">
        <f t="shared" si="10"/>
        <v>0</v>
      </c>
      <c r="I39" s="139" t="s">
        <v>74</v>
      </c>
      <c r="J39" s="174" t="str">
        <f>VLOOKUP(I39,Data!$A$1:$B$21,2,0)</f>
        <v>-</v>
      </c>
      <c r="K39" s="65"/>
      <c r="L39" s="66">
        <f t="shared" si="1"/>
        <v>0</v>
      </c>
      <c r="M39" s="66">
        <f t="shared" si="2"/>
        <v>0</v>
      </c>
      <c r="N39" s="166">
        <f t="shared" si="12"/>
        <v>0</v>
      </c>
      <c r="O39" s="166">
        <f t="shared" si="3"/>
        <v>0</v>
      </c>
      <c r="P39" s="166">
        <f t="shared" si="4"/>
        <v>0</v>
      </c>
      <c r="Q39" s="135">
        <f>SUM(Q38,P39)</f>
        <v>0</v>
      </c>
      <c r="R39" s="206"/>
      <c r="S39" s="206"/>
      <c r="T39" s="206"/>
      <c r="U39" s="206"/>
      <c r="V39" s="46"/>
      <c r="AE39" s="149"/>
      <c r="AF39" s="149"/>
      <c r="AG39" s="149"/>
      <c r="AH39" s="149"/>
      <c r="AI39" s="149"/>
      <c r="AJ39" s="149"/>
      <c r="AK39" s="149"/>
      <c r="AL39" s="149"/>
    </row>
    <row r="40" spans="1:38" ht="17.100000000000001" customHeight="1" x14ac:dyDescent="0.3">
      <c r="A40" s="26"/>
      <c r="B40" s="63"/>
      <c r="C40" s="67"/>
      <c r="D40" s="62"/>
      <c r="E40" s="173" t="s">
        <v>88</v>
      </c>
      <c r="F40" s="172"/>
      <c r="G40" s="71">
        <f t="shared" si="9"/>
        <v>0</v>
      </c>
      <c r="H40" s="71">
        <f t="shared" si="10"/>
        <v>0</v>
      </c>
      <c r="I40" s="139" t="s">
        <v>74</v>
      </c>
      <c r="J40" s="174" t="str">
        <f>VLOOKUP(I40,Data!$A$1:$B$21,2,0)</f>
        <v>-</v>
      </c>
      <c r="K40" s="65"/>
      <c r="L40" s="66">
        <f t="shared" si="1"/>
        <v>0</v>
      </c>
      <c r="M40" s="66">
        <f t="shared" si="2"/>
        <v>0</v>
      </c>
      <c r="N40" s="166">
        <f t="shared" si="12"/>
        <v>0</v>
      </c>
      <c r="O40" s="166">
        <f t="shared" si="3"/>
        <v>0</v>
      </c>
      <c r="P40" s="166">
        <f t="shared" si="4"/>
        <v>0</v>
      </c>
      <c r="Q40" s="111">
        <f t="shared" si="13"/>
        <v>0</v>
      </c>
      <c r="R40" s="206"/>
      <c r="S40" s="206"/>
      <c r="T40" s="206"/>
      <c r="U40" s="206"/>
      <c r="V40" s="46"/>
      <c r="AE40" s="149"/>
      <c r="AF40" s="149"/>
      <c r="AG40" s="149"/>
      <c r="AH40" s="149"/>
      <c r="AI40" s="149"/>
      <c r="AJ40" s="149"/>
      <c r="AK40" s="149"/>
      <c r="AL40" s="149"/>
    </row>
    <row r="41" spans="1:38" ht="17.100000000000001" customHeight="1" x14ac:dyDescent="0.3">
      <c r="A41" s="26"/>
      <c r="B41" s="63"/>
      <c r="C41" s="67"/>
      <c r="D41" s="62"/>
      <c r="E41" s="173" t="s">
        <v>88</v>
      </c>
      <c r="F41" s="172"/>
      <c r="G41" s="71">
        <f t="shared" si="9"/>
        <v>0</v>
      </c>
      <c r="H41" s="71">
        <f t="shared" si="10"/>
        <v>0</v>
      </c>
      <c r="I41" s="139" t="s">
        <v>74</v>
      </c>
      <c r="J41" s="174" t="str">
        <f>VLOOKUP(I41,Data!$A$1:$B$21,2,0)</f>
        <v>-</v>
      </c>
      <c r="K41" s="65"/>
      <c r="L41" s="66">
        <f t="shared" si="1"/>
        <v>0</v>
      </c>
      <c r="M41" s="66">
        <f t="shared" si="2"/>
        <v>0</v>
      </c>
      <c r="N41" s="166">
        <f t="shared" si="12"/>
        <v>0</v>
      </c>
      <c r="O41" s="166">
        <f t="shared" si="3"/>
        <v>0</v>
      </c>
      <c r="P41" s="166">
        <f t="shared" si="4"/>
        <v>0</v>
      </c>
      <c r="Q41" s="111">
        <f t="shared" si="13"/>
        <v>0</v>
      </c>
      <c r="R41" s="206"/>
      <c r="S41" s="206"/>
      <c r="T41" s="206"/>
      <c r="U41" s="206"/>
      <c r="V41" s="46"/>
      <c r="AE41" s="149"/>
      <c r="AF41" s="149"/>
      <c r="AG41" s="149"/>
      <c r="AH41" s="149"/>
      <c r="AI41" s="149"/>
      <c r="AJ41" s="149"/>
      <c r="AK41" s="149"/>
      <c r="AL41" s="149"/>
    </row>
    <row r="42" spans="1:38" ht="17.100000000000001" customHeight="1" x14ac:dyDescent="0.3">
      <c r="A42" s="26"/>
      <c r="B42" s="63"/>
      <c r="C42" s="67"/>
      <c r="D42" s="62"/>
      <c r="E42" s="173" t="s">
        <v>88</v>
      </c>
      <c r="F42" s="172"/>
      <c r="G42" s="71">
        <f t="shared" si="9"/>
        <v>0</v>
      </c>
      <c r="H42" s="71">
        <f t="shared" si="10"/>
        <v>0</v>
      </c>
      <c r="I42" s="139" t="s">
        <v>74</v>
      </c>
      <c r="J42" s="174" t="str">
        <f>VLOOKUP(I42,Data!$A$1:$B$21,2,0)</f>
        <v>-</v>
      </c>
      <c r="K42" s="65"/>
      <c r="L42" s="66">
        <f t="shared" si="1"/>
        <v>0</v>
      </c>
      <c r="M42" s="66">
        <f t="shared" si="2"/>
        <v>0</v>
      </c>
      <c r="N42" s="166">
        <f t="shared" si="12"/>
        <v>0</v>
      </c>
      <c r="O42" s="166">
        <f t="shared" si="3"/>
        <v>0</v>
      </c>
      <c r="P42" s="166">
        <f t="shared" si="4"/>
        <v>0</v>
      </c>
      <c r="Q42" s="111">
        <f>SUM(Q41,P42)</f>
        <v>0</v>
      </c>
      <c r="R42" s="206"/>
      <c r="S42" s="206"/>
      <c r="T42" s="206"/>
      <c r="U42" s="206"/>
      <c r="V42" s="46"/>
      <c r="AE42" s="149"/>
      <c r="AF42" s="149"/>
      <c r="AG42" s="149"/>
      <c r="AH42" s="149"/>
      <c r="AI42" s="149"/>
      <c r="AJ42" s="149"/>
      <c r="AK42" s="149"/>
      <c r="AL42" s="149"/>
    </row>
    <row r="43" spans="1:38" ht="17.100000000000001" customHeight="1" x14ac:dyDescent="0.3">
      <c r="A43" s="26"/>
      <c r="B43" s="68"/>
      <c r="C43" s="69"/>
      <c r="D43" s="70"/>
      <c r="E43" s="72">
        <f>SUM(E13:E42)</f>
        <v>0</v>
      </c>
      <c r="F43" s="72"/>
      <c r="G43" s="72">
        <f>SUM(G13:G42)</f>
        <v>0</v>
      </c>
      <c r="H43" s="72">
        <f>SUM(H13:H42)</f>
        <v>0</v>
      </c>
      <c r="I43" s="72"/>
      <c r="J43" s="72"/>
      <c r="K43" s="72"/>
      <c r="L43" s="66">
        <f t="shared" si="1"/>
        <v>0</v>
      </c>
      <c r="M43" s="66">
        <f>SUM(I43:I43)</f>
        <v>0</v>
      </c>
      <c r="N43" s="168">
        <f>SUM(N13:N42)</f>
        <v>0</v>
      </c>
      <c r="O43" s="73">
        <f>SUM(O13:O42)</f>
        <v>0</v>
      </c>
      <c r="P43" s="73">
        <f>SUM(P15:P42)</f>
        <v>0</v>
      </c>
      <c r="Q43" s="78"/>
      <c r="R43" s="206"/>
      <c r="S43" s="206"/>
      <c r="T43" s="206"/>
      <c r="U43" s="206"/>
      <c r="V43" s="46"/>
      <c r="AE43" s="149"/>
      <c r="AF43" s="149"/>
      <c r="AG43" s="149"/>
      <c r="AH43" s="149"/>
      <c r="AI43" s="149"/>
      <c r="AJ43" s="149"/>
      <c r="AK43" s="149"/>
      <c r="AL43" s="149"/>
    </row>
    <row r="44" spans="1:38" ht="17.100000000000001" customHeight="1" x14ac:dyDescent="0.3">
      <c r="B44" s="23"/>
      <c r="C44" s="24"/>
      <c r="D44" s="25"/>
      <c r="E44" s="79"/>
      <c r="F44" s="79"/>
      <c r="G44" s="80"/>
      <c r="H44" s="81"/>
      <c r="I44" s="81"/>
      <c r="J44" s="81"/>
      <c r="K44" s="178"/>
      <c r="L44" s="178"/>
      <c r="M44" s="178"/>
      <c r="N44" s="178"/>
      <c r="O44" s="179" t="s">
        <v>90</v>
      </c>
      <c r="P44" s="169">
        <f>P43+Q10</f>
        <v>0</v>
      </c>
      <c r="Q44" s="127"/>
      <c r="AE44" s="149"/>
      <c r="AF44" s="149"/>
      <c r="AG44" s="149"/>
      <c r="AH44" s="149"/>
      <c r="AI44" s="149"/>
      <c r="AJ44" s="149"/>
      <c r="AK44" s="149"/>
      <c r="AL44" s="149"/>
    </row>
    <row r="45" spans="1:38" ht="17.100000000000001" customHeight="1" x14ac:dyDescent="0.3">
      <c r="B45" s="27" t="s">
        <v>1</v>
      </c>
      <c r="C45" s="184"/>
      <c r="D45" s="184"/>
      <c r="E45" s="82" t="s">
        <v>0</v>
      </c>
      <c r="F45" s="82"/>
      <c r="G45" s="83"/>
      <c r="H45" s="84"/>
      <c r="I45" s="85"/>
      <c r="J45" s="84"/>
      <c r="K45" s="180"/>
      <c r="L45" s="180"/>
      <c r="M45" s="180"/>
      <c r="N45" s="185" t="s">
        <v>12</v>
      </c>
      <c r="O45" s="186"/>
      <c r="P45" s="73">
        <f>(P43)+P10</f>
        <v>0</v>
      </c>
      <c r="Q45" s="128"/>
      <c r="AE45" s="149"/>
      <c r="AF45" s="149"/>
      <c r="AG45" s="149"/>
      <c r="AH45" s="149"/>
      <c r="AI45" s="149"/>
      <c r="AJ45" s="149"/>
      <c r="AK45" s="149"/>
      <c r="AL45" s="149"/>
    </row>
    <row r="46" spans="1:38" ht="17.100000000000001" customHeight="1" x14ac:dyDescent="0.3">
      <c r="E46" s="165"/>
      <c r="F46" s="165"/>
      <c r="G46" s="165"/>
      <c r="H46" s="165"/>
      <c r="I46" s="165"/>
      <c r="J46" s="165"/>
      <c r="K46" s="181"/>
      <c r="L46" s="181"/>
      <c r="M46" s="181"/>
      <c r="N46" s="181"/>
      <c r="O46" s="182" t="s">
        <v>76</v>
      </c>
      <c r="P46" s="73">
        <f>IF(OR(P10&gt;0,P13&gt;0),Q42,0)</f>
        <v>0</v>
      </c>
      <c r="Q46" s="128"/>
      <c r="AE46" s="149"/>
      <c r="AF46" s="149"/>
      <c r="AG46" s="149"/>
      <c r="AH46" s="149"/>
      <c r="AI46" s="149"/>
      <c r="AJ46" s="149"/>
      <c r="AK46" s="149"/>
      <c r="AL46" s="149"/>
    </row>
    <row r="47" spans="1:38" x14ac:dyDescent="0.2">
      <c r="B47" s="23"/>
      <c r="C47" s="24"/>
      <c r="D47" s="23"/>
      <c r="E47" s="165"/>
      <c r="F47" s="165"/>
      <c r="G47" s="165"/>
      <c r="H47" s="165"/>
      <c r="I47" s="165"/>
      <c r="J47" s="165"/>
      <c r="K47" s="86"/>
      <c r="L47" s="86"/>
      <c r="M47" s="86"/>
      <c r="N47" s="86"/>
      <c r="O47" s="87" t="s">
        <v>73</v>
      </c>
      <c r="P47" s="88">
        <f>N43+O43-P43</f>
        <v>0</v>
      </c>
      <c r="Q47" s="129"/>
      <c r="AE47" s="149"/>
      <c r="AF47" s="149"/>
      <c r="AG47" s="149"/>
      <c r="AH47" s="149"/>
      <c r="AI47" s="149"/>
      <c r="AJ47" s="149"/>
      <c r="AK47" s="149"/>
      <c r="AL47" s="149"/>
    </row>
    <row r="48" spans="1:38" x14ac:dyDescent="0.2">
      <c r="B48" s="23"/>
      <c r="C48" s="24"/>
      <c r="D48" s="23"/>
      <c r="E48" s="165"/>
      <c r="F48" s="165"/>
      <c r="G48" s="165"/>
      <c r="H48" s="165"/>
      <c r="I48" s="165"/>
      <c r="J48" s="165"/>
      <c r="K48" s="89"/>
      <c r="L48" s="89"/>
      <c r="M48" s="89"/>
      <c r="N48" s="89"/>
      <c r="O48" s="90" t="s">
        <v>95</v>
      </c>
      <c r="P48" s="134"/>
      <c r="Q48" s="134"/>
      <c r="AE48" s="149"/>
      <c r="AF48" s="149"/>
      <c r="AG48" s="149"/>
      <c r="AH48" s="149"/>
      <c r="AI48" s="149"/>
      <c r="AJ48" s="149"/>
      <c r="AK48" s="149"/>
      <c r="AL48" s="149"/>
    </row>
    <row r="49" spans="15:38" x14ac:dyDescent="0.2">
      <c r="O49" s="5"/>
      <c r="AE49" s="149"/>
      <c r="AF49" s="149"/>
      <c r="AG49" s="149"/>
      <c r="AH49" s="149"/>
      <c r="AI49" s="149"/>
      <c r="AJ49" s="149"/>
      <c r="AK49" s="149"/>
      <c r="AL49" s="149"/>
    </row>
    <row r="50" spans="15:38" x14ac:dyDescent="0.2">
      <c r="O50" s="5"/>
      <c r="AE50" s="149"/>
      <c r="AF50" s="149"/>
      <c r="AG50" s="149"/>
      <c r="AH50" s="149"/>
      <c r="AI50" s="149"/>
      <c r="AJ50" s="149"/>
      <c r="AK50" s="149"/>
      <c r="AL50" s="149"/>
    </row>
    <row r="51" spans="15:38" x14ac:dyDescent="0.2">
      <c r="AE51" s="149"/>
      <c r="AF51" s="149"/>
      <c r="AG51" s="149"/>
      <c r="AH51" s="149"/>
      <c r="AI51" s="149"/>
      <c r="AJ51" s="149"/>
      <c r="AK51" s="149"/>
      <c r="AL51" s="14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R25:R32">
    <sortCondition ref="R25"/>
  </sortState>
  <mergeCells count="8">
    <mergeCell ref="C45:D45"/>
    <mergeCell ref="N45:O45"/>
    <mergeCell ref="B7:D7"/>
    <mergeCell ref="N14:O14"/>
    <mergeCell ref="C9:D9"/>
    <mergeCell ref="C10:D10"/>
    <mergeCell ref="C8:D8"/>
    <mergeCell ref="N9:O9"/>
  </mergeCells>
  <dataValidations count="3">
    <dataValidation type="list" allowBlank="1" showInputMessage="1" showErrorMessage="1" error="Please Choose the Selection from the Drop Down List" sqref="C10:D10" xr:uid="{00000000-0002-0000-0000-000001000000}">
      <formula1>$R$14:$R$20</formula1>
    </dataValidation>
    <dataValidation type="list" allowBlank="1" showInputMessage="1" showErrorMessage="1" sqref="E15:E42" xr:uid="{00000000-0002-0000-0000-000003000000}">
      <formula1>$R$24:$R$32</formula1>
    </dataValidation>
    <dataValidation type="custom" showInputMessage="1" showErrorMessage="1" error="This cell can only entered if &quot;Others&quot; is selected in the Account Name" sqref="K15:K42" xr:uid="{00000000-0002-0000-0000-000004000000}">
      <formula1>AND(I15="Others",I15="Others")</formula1>
    </dataValidation>
  </dataValidations>
  <printOptions horizontalCentered="1"/>
  <pageMargins left="0.25" right="0.25" top="0.75" bottom="0.5" header="0.3" footer="0.3"/>
  <pageSetup paperSize="5" scale="5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Data!$A$2:$A$21</xm:f>
          </x14:formula1>
          <xm:sqref>I15:I42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WhiteSpace="0" topLeftCell="A7" zoomScale="85" zoomScaleNormal="85" workbookViewId="0">
      <selection activeCell="D45" sqref="D45"/>
    </sheetView>
  </sheetViews>
  <sheetFormatPr defaultRowHeight="12.75" x14ac:dyDescent="0.2"/>
  <cols>
    <col min="4" max="4" width="10.5703125" bestFit="1" customWidth="1"/>
    <col min="9" max="9" width="5.28515625" customWidth="1"/>
    <col min="10" max="10" width="11.140625" customWidth="1"/>
  </cols>
  <sheetData>
    <row r="1" spans="1:10" ht="15.75" x14ac:dyDescent="0.25">
      <c r="A1" s="39"/>
      <c r="B1" s="39"/>
      <c r="C1" s="39"/>
      <c r="D1" s="39"/>
      <c r="E1" s="40" t="s">
        <v>40</v>
      </c>
      <c r="F1" s="39"/>
      <c r="G1" s="39"/>
      <c r="H1" s="39"/>
      <c r="I1" s="39"/>
      <c r="J1" s="39"/>
    </row>
    <row r="3" spans="1:10" ht="15" x14ac:dyDescent="0.25">
      <c r="A3" s="39"/>
      <c r="B3" s="39"/>
      <c r="C3" s="39"/>
      <c r="D3" s="39"/>
      <c r="E3" s="39"/>
      <c r="F3" s="39"/>
      <c r="G3" s="39"/>
      <c r="H3" s="39" t="s">
        <v>41</v>
      </c>
      <c r="I3" s="39"/>
      <c r="J3" s="39"/>
    </row>
    <row r="5" spans="1:10" ht="15" x14ac:dyDescent="0.25">
      <c r="A5" s="39"/>
      <c r="B5" s="39"/>
      <c r="C5" s="39"/>
      <c r="D5" s="39"/>
      <c r="E5" s="39"/>
      <c r="F5" s="39"/>
      <c r="G5" s="39"/>
      <c r="H5" s="39" t="s">
        <v>42</v>
      </c>
      <c r="I5" s="39"/>
      <c r="J5" s="39"/>
    </row>
    <row r="6" spans="1:10" x14ac:dyDescent="0.2">
      <c r="A6" s="31" t="s">
        <v>58</v>
      </c>
    </row>
    <row r="7" spans="1:10" ht="15" x14ac:dyDescent="0.25">
      <c r="A7" s="39"/>
      <c r="B7" s="41"/>
      <c r="C7" s="39"/>
      <c r="D7" s="39"/>
      <c r="E7" s="39"/>
      <c r="F7" s="39"/>
      <c r="G7" s="39"/>
      <c r="H7" s="39"/>
      <c r="I7" s="39"/>
      <c r="J7" s="39"/>
    </row>
    <row r="8" spans="1:10" x14ac:dyDescent="0.2">
      <c r="A8" s="1"/>
      <c r="B8" s="49" t="s">
        <v>59</v>
      </c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49"/>
      <c r="C9" s="1"/>
      <c r="D9" s="1"/>
      <c r="E9" s="1"/>
      <c r="F9" s="1"/>
      <c r="G9" s="1"/>
      <c r="H9" s="1"/>
      <c r="I9" s="1"/>
      <c r="J9" s="1"/>
    </row>
    <row r="10" spans="1:10" ht="15" x14ac:dyDescent="0.25">
      <c r="A10" s="50"/>
      <c r="B10" s="50" t="s">
        <v>60</v>
      </c>
      <c r="C10" s="50"/>
      <c r="D10" s="50"/>
      <c r="E10" s="50"/>
      <c r="F10" s="50"/>
      <c r="G10" s="50"/>
      <c r="H10" s="50"/>
      <c r="I10" s="50"/>
      <c r="J10" s="50"/>
    </row>
    <row r="11" spans="1:10" ht="15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0" x14ac:dyDescent="0.2">
      <c r="A12" s="1"/>
      <c r="B12" s="49" t="s">
        <v>61</v>
      </c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51"/>
      <c r="B13" s="51"/>
      <c r="C13" s="51"/>
      <c r="D13" s="51"/>
      <c r="E13" s="51"/>
      <c r="F13" s="51"/>
      <c r="G13" s="51"/>
      <c r="H13" s="51"/>
      <c r="I13" s="51"/>
      <c r="J13" s="51"/>
    </row>
    <row r="14" spans="1:10" x14ac:dyDescent="0.2">
      <c r="B14" s="41" t="s">
        <v>43</v>
      </c>
    </row>
    <row r="15" spans="1:10" ht="15" x14ac:dyDescent="0.25">
      <c r="A15" s="39"/>
      <c r="C15" s="39"/>
      <c r="D15" s="39"/>
      <c r="E15" s="39"/>
      <c r="F15" s="39"/>
      <c r="G15" s="39"/>
      <c r="H15" s="39"/>
      <c r="I15" s="39"/>
      <c r="J15" s="39"/>
    </row>
    <row r="16" spans="1:10" ht="15" x14ac:dyDescent="0.25">
      <c r="B16" s="57" t="s">
        <v>63</v>
      </c>
      <c r="D16" s="58"/>
      <c r="E16" s="58"/>
      <c r="F16" s="58"/>
      <c r="G16" s="58"/>
      <c r="H16" s="58"/>
      <c r="I16" s="58"/>
      <c r="J16" s="58"/>
    </row>
    <row r="17" spans="1:10" ht="15" x14ac:dyDescent="0.25">
      <c r="B17" s="57"/>
      <c r="D17" s="58"/>
      <c r="E17" s="58"/>
      <c r="F17" s="58"/>
      <c r="G17" s="58"/>
      <c r="H17" s="58"/>
      <c r="I17" s="58"/>
      <c r="J17" s="58"/>
    </row>
    <row r="18" spans="1:10" ht="15" x14ac:dyDescent="0.25">
      <c r="A18" s="39"/>
      <c r="B18" s="197" t="s">
        <v>44</v>
      </c>
      <c r="C18" s="197"/>
      <c r="D18" s="199">
        <f>'Master (2)'!C9</f>
        <v>0</v>
      </c>
      <c r="E18" s="200"/>
      <c r="F18" s="200"/>
      <c r="G18" s="200"/>
      <c r="H18" s="200"/>
      <c r="I18" s="200"/>
      <c r="J18" s="200"/>
    </row>
    <row r="20" spans="1:10" ht="15" x14ac:dyDescent="0.25">
      <c r="A20" s="39"/>
      <c r="B20" s="39" t="s">
        <v>45</v>
      </c>
      <c r="C20" s="39"/>
      <c r="D20" s="146"/>
      <c r="E20" s="43"/>
      <c r="F20" s="43"/>
      <c r="G20" s="43"/>
      <c r="H20" s="43"/>
      <c r="I20" s="43"/>
      <c r="J20" s="43"/>
    </row>
    <row r="22" spans="1:10" ht="15" x14ac:dyDescent="0.25">
      <c r="A22" s="39"/>
      <c r="B22" s="55" t="s">
        <v>46</v>
      </c>
      <c r="C22" s="55"/>
      <c r="D22" s="147">
        <f ca="1">SUM(C37:C48)+SUM(H37:H48)</f>
        <v>0</v>
      </c>
      <c r="E22" s="119"/>
      <c r="F22" s="56"/>
      <c r="G22" s="56"/>
      <c r="H22" s="118"/>
      <c r="I22" s="56"/>
      <c r="J22" s="56"/>
    </row>
    <row r="23" spans="1:10" x14ac:dyDescent="0.2"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15" x14ac:dyDescent="0.25">
      <c r="A24" s="39"/>
      <c r="B24" s="55" t="s">
        <v>47</v>
      </c>
      <c r="C24" s="55"/>
      <c r="D24" s="201">
        <f>'Master (2)'!C8</f>
        <v>0</v>
      </c>
      <c r="E24" s="203"/>
      <c r="F24" s="203"/>
      <c r="G24" s="203"/>
      <c r="H24" s="203"/>
      <c r="I24" s="203"/>
      <c r="J24" s="203"/>
    </row>
    <row r="26" spans="1:10" ht="15" x14ac:dyDescent="0.25">
      <c r="A26" s="39"/>
      <c r="B26" s="198" t="s">
        <v>48</v>
      </c>
      <c r="C26" s="198"/>
      <c r="D26" s="198"/>
      <c r="E26" s="201">
        <f>'Master (2)'!C10</f>
        <v>0</v>
      </c>
      <c r="F26" s="202"/>
      <c r="G26" s="202"/>
      <c r="H26" s="202"/>
      <c r="I26" s="202"/>
      <c r="J26" s="202"/>
    </row>
    <row r="27" spans="1:10" ht="15" x14ac:dyDescent="0.25">
      <c r="A27" s="39"/>
      <c r="B27" s="48"/>
      <c r="C27" s="48"/>
      <c r="D27" s="48"/>
      <c r="E27" s="196"/>
      <c r="F27" s="196"/>
      <c r="G27" s="196"/>
      <c r="H27" s="196"/>
      <c r="I27" s="196"/>
      <c r="J27" s="196"/>
    </row>
    <row r="28" spans="1:10" x14ac:dyDescent="0.2">
      <c r="E28" s="99"/>
      <c r="F28" s="99"/>
      <c r="G28" s="99"/>
      <c r="H28" s="99"/>
      <c r="I28" s="99"/>
      <c r="J28" s="99"/>
    </row>
    <row r="29" spans="1:10" ht="15" x14ac:dyDescent="0.25">
      <c r="A29" s="39"/>
      <c r="B29" s="39" t="s">
        <v>49</v>
      </c>
      <c r="C29" s="39"/>
      <c r="D29" s="39"/>
      <c r="E29" s="195"/>
      <c r="F29" s="195"/>
      <c r="G29" s="195"/>
      <c r="H29" s="195"/>
      <c r="I29" s="195"/>
      <c r="J29" s="195"/>
    </row>
    <row r="30" spans="1:10" ht="15.75" thickBot="1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3" spans="1:11" ht="15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1" ht="15.75" thickBot="1" x14ac:dyDescent="0.3">
      <c r="A34" s="113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1" ht="15" x14ac:dyDescent="0.25">
      <c r="A35" s="55"/>
      <c r="B35" s="55"/>
      <c r="C35" s="55"/>
      <c r="D35" s="55"/>
      <c r="E35" s="55" t="s">
        <v>50</v>
      </c>
      <c r="F35" s="55"/>
      <c r="G35" s="55"/>
      <c r="H35" s="55"/>
      <c r="I35" s="55"/>
      <c r="J35" s="55"/>
      <c r="K35" s="99"/>
    </row>
    <row r="36" spans="1:11" ht="15" x14ac:dyDescent="0.25">
      <c r="A36" s="114" t="s">
        <v>51</v>
      </c>
      <c r="B36" s="114" t="s">
        <v>52</v>
      </c>
      <c r="C36" s="114" t="s">
        <v>53</v>
      </c>
      <c r="D36" s="114" t="s">
        <v>54</v>
      </c>
      <c r="E36" s="115" t="s">
        <v>3</v>
      </c>
      <c r="F36" s="116" t="s">
        <v>55</v>
      </c>
      <c r="G36" s="114" t="s">
        <v>52</v>
      </c>
      <c r="H36" s="114" t="s">
        <v>56</v>
      </c>
      <c r="I36" s="114" t="s">
        <v>57</v>
      </c>
      <c r="J36" s="114" t="s">
        <v>3</v>
      </c>
    </row>
    <row r="37" spans="1:11" ht="15" x14ac:dyDescent="0.25">
      <c r="A37" s="100">
        <f>Data!B2</f>
        <v>5201</v>
      </c>
      <c r="B37" s="117"/>
      <c r="C37" s="54">
        <f ca="1">SUMIF('Master (2)'!$J$15:$P$42,A37,'Master (2)'!$N$15:$N$42)</f>
        <v>0</v>
      </c>
      <c r="D37" s="117"/>
      <c r="E37" s="52"/>
      <c r="F37" s="100">
        <f>Data!B14</f>
        <v>5901</v>
      </c>
      <c r="G37" s="117"/>
      <c r="H37" s="54">
        <f ca="1">SUMIF('Master (2)'!$J$15:$P$42,F37,'Master (2)'!$N$15:$N$42)</f>
        <v>0</v>
      </c>
      <c r="I37" s="117"/>
      <c r="J37" s="52"/>
    </row>
    <row r="38" spans="1:11" ht="15" x14ac:dyDescent="0.25">
      <c r="A38" s="100">
        <f>Data!B3</f>
        <v>5120</v>
      </c>
      <c r="B38" s="117"/>
      <c r="C38" s="54">
        <f ca="1">SUMIF('Master (2)'!$J$15:$P$42,A38,'Master (2)'!$N$15:$N$42)</f>
        <v>0</v>
      </c>
      <c r="D38" s="117"/>
      <c r="E38" s="52"/>
      <c r="F38" s="100">
        <f>Data!B15</f>
        <v>5401</v>
      </c>
      <c r="G38" s="117"/>
      <c r="H38" s="54">
        <f ca="1">SUMIF('Master (2)'!$J$15:$P$42,F38,'Master (2)'!$N$15:$N$42)</f>
        <v>0</v>
      </c>
      <c r="I38" s="117"/>
      <c r="J38" s="52"/>
    </row>
    <row r="39" spans="1:11" ht="15" x14ac:dyDescent="0.25">
      <c r="A39" s="100">
        <f>Data!B4</f>
        <v>5701</v>
      </c>
      <c r="B39" s="117"/>
      <c r="C39" s="54">
        <f ca="1">SUMIF('Master (2)'!$J$15:$P$42,A39,'Master (2)'!$N$15:$N$42)</f>
        <v>0</v>
      </c>
      <c r="D39" s="117"/>
      <c r="E39" s="52"/>
      <c r="F39" s="100">
        <f>Data!B16</f>
        <v>5402</v>
      </c>
      <c r="G39" s="117"/>
      <c r="H39" s="54">
        <f ca="1">SUMIF('Master (2)'!$J$15:$P$42,F39,'Master (2)'!$N$15:$N$42)</f>
        <v>0</v>
      </c>
      <c r="I39" s="117"/>
      <c r="J39" s="52"/>
    </row>
    <row r="40" spans="1:11" ht="15" x14ac:dyDescent="0.25">
      <c r="A40" s="100">
        <f>Data!B5</f>
        <v>5117</v>
      </c>
      <c r="B40" s="117"/>
      <c r="C40" s="54">
        <f ca="1">SUMIF('Master (2)'!$J$15:$P$42,A40,'Master (2)'!$N$15:$N$42)</f>
        <v>0</v>
      </c>
      <c r="D40" s="117"/>
      <c r="E40" s="52"/>
      <c r="F40" s="100">
        <f>Data!B17</f>
        <v>5205</v>
      </c>
      <c r="G40" s="117"/>
      <c r="H40" s="54">
        <f ca="1">SUMIF('Master (2)'!$J$15:$P$42,F40,'Master (2)'!$N$15:$N$42)</f>
        <v>0</v>
      </c>
      <c r="I40" s="117"/>
      <c r="J40" s="52"/>
    </row>
    <row r="41" spans="1:11" ht="15" x14ac:dyDescent="0.25">
      <c r="A41" s="100">
        <f>Data!B6</f>
        <v>5405</v>
      </c>
      <c r="B41" s="117"/>
      <c r="C41" s="54">
        <f ca="1">SUMIF('Master (2)'!$J$15:$P$42,A41,'Master (2)'!$N$15:$N$42)</f>
        <v>0</v>
      </c>
      <c r="D41" s="117"/>
      <c r="E41" s="52"/>
      <c r="F41" s="100">
        <f>Data!B18</f>
        <v>5601</v>
      </c>
      <c r="G41" s="117"/>
      <c r="H41" s="54">
        <f ca="1">SUMIF('Master (2)'!$J$15:$P$42,F41,'Master (2)'!$N$15:$N$42)</f>
        <v>0</v>
      </c>
      <c r="I41" s="117"/>
      <c r="J41" s="52"/>
    </row>
    <row r="42" spans="1:11" ht="15" x14ac:dyDescent="0.25">
      <c r="A42" s="100">
        <f>Data!B7</f>
        <v>5404</v>
      </c>
      <c r="B42" s="117"/>
      <c r="C42" s="54">
        <f ca="1">SUMIF('Master (2)'!$J$15:$P$42,A42,'Master (2)'!$N$15:$N$42)</f>
        <v>0</v>
      </c>
      <c r="D42" s="117"/>
      <c r="E42" s="52"/>
      <c r="F42" s="100">
        <f>Data!B19</f>
        <v>5115</v>
      </c>
      <c r="G42" s="117"/>
      <c r="H42" s="54">
        <f ca="1">SUMIF('Master (2)'!$J$15:$P$42,F42,'Master (2)'!$N$15:$N$42)</f>
        <v>0</v>
      </c>
      <c r="I42" s="117"/>
      <c r="J42" s="52"/>
    </row>
    <row r="43" spans="1:11" ht="15" x14ac:dyDescent="0.25">
      <c r="A43" s="100">
        <f>Data!B8</f>
        <v>5801</v>
      </c>
      <c r="B43" s="117"/>
      <c r="C43" s="54">
        <f ca="1">SUMIF('Master (2)'!$J$15:$P$42,A43,'Master (2)'!$N$15:$N$42)</f>
        <v>0</v>
      </c>
      <c r="D43" s="117"/>
      <c r="E43" s="52"/>
      <c r="F43" s="100">
        <v>1112</v>
      </c>
      <c r="G43" s="52"/>
      <c r="H43" s="54">
        <f>'Master (2)'!O43</f>
        <v>0</v>
      </c>
      <c r="I43" s="52"/>
      <c r="J43" s="52"/>
    </row>
    <row r="44" spans="1:11" ht="15" x14ac:dyDescent="0.25">
      <c r="A44" s="100">
        <f>Data!B9</f>
        <v>5310</v>
      </c>
      <c r="B44" s="117"/>
      <c r="C44" s="54">
        <f ca="1">SUMIF('Master (2)'!$J$15:$P$42,A44,'Master (2)'!$N$15:$N$42)</f>
        <v>0</v>
      </c>
      <c r="D44" s="117"/>
      <c r="E44" s="52"/>
      <c r="F44" s="52"/>
      <c r="G44" s="132"/>
      <c r="H44" s="131"/>
      <c r="I44" s="52"/>
      <c r="J44" s="52"/>
    </row>
    <row r="45" spans="1:11" ht="15" x14ac:dyDescent="0.25">
      <c r="A45" s="100">
        <f>Data!B10</f>
        <v>5301</v>
      </c>
      <c r="B45" s="117"/>
      <c r="C45" s="54">
        <f ca="1">SUMIF('Master (2)'!$J$15:$P$42,A45,'Master (2)'!$N$15:$N$42)</f>
        <v>0</v>
      </c>
      <c r="D45" s="117"/>
      <c r="E45" s="52"/>
      <c r="F45" s="52"/>
      <c r="G45" s="133"/>
      <c r="H45" s="131"/>
      <c r="I45" s="52"/>
      <c r="J45" s="52"/>
    </row>
    <row r="46" spans="1:11" ht="15" x14ac:dyDescent="0.25">
      <c r="A46" s="100">
        <f>Data!B11</f>
        <v>5123</v>
      </c>
      <c r="B46" s="100"/>
      <c r="C46" s="54">
        <f ca="1">SUMIF('Master (2)'!$J$15:$P$42,A46,'Master (2)'!$N$15:$N$42)</f>
        <v>0</v>
      </c>
      <c r="D46" s="100"/>
      <c r="E46" s="53"/>
      <c r="F46" s="53"/>
      <c r="G46" s="53"/>
      <c r="H46" s="53"/>
      <c r="I46" s="53"/>
      <c r="J46" s="53"/>
    </row>
    <row r="47" spans="1:11" ht="15" x14ac:dyDescent="0.25">
      <c r="A47" s="100">
        <f>Data!B12</f>
        <v>5116</v>
      </c>
      <c r="B47" s="100"/>
      <c r="C47" s="54">
        <f ca="1">SUMIF('Master (2)'!$J$15:$P$42,A47,'Master (2)'!$N$15:$N$42)</f>
        <v>0</v>
      </c>
      <c r="D47" s="100"/>
      <c r="E47" s="53"/>
      <c r="F47" s="53"/>
      <c r="G47" s="53"/>
      <c r="H47" s="53"/>
      <c r="I47" s="53"/>
      <c r="J47" s="53"/>
    </row>
    <row r="48" spans="1:11" ht="15" x14ac:dyDescent="0.25">
      <c r="A48" s="100">
        <f>Data!B13</f>
        <v>5411</v>
      </c>
      <c r="B48" s="100"/>
      <c r="C48" s="54">
        <f ca="1">SUMIF('Master (2)'!$J$15:$P$42,A48,'Master (2)'!$N$15:$N$42)</f>
        <v>0</v>
      </c>
      <c r="D48" s="100"/>
      <c r="E48" s="53"/>
      <c r="F48" s="53"/>
      <c r="G48" s="53"/>
      <c r="H48" s="53"/>
      <c r="I48" s="53"/>
      <c r="J48" s="53"/>
    </row>
  </sheetData>
  <sheetProtection selectLockedCells="1"/>
  <mergeCells count="7">
    <mergeCell ref="E29:J29"/>
    <mergeCell ref="E27:J27"/>
    <mergeCell ref="B18:C18"/>
    <mergeCell ref="B26:D26"/>
    <mergeCell ref="D18:J18"/>
    <mergeCell ref="E26:J26"/>
    <mergeCell ref="D24:J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A21" sqref="A2:A21"/>
    </sheetView>
  </sheetViews>
  <sheetFormatPr defaultRowHeight="12.75" x14ac:dyDescent="0.2"/>
  <cols>
    <col min="1" max="1" width="26.5703125" bestFit="1" customWidth="1"/>
    <col min="4" max="4" width="13.85546875" bestFit="1" customWidth="1"/>
    <col min="5" max="5" width="20.7109375" customWidth="1"/>
  </cols>
  <sheetData>
    <row r="1" spans="1:5" x14ac:dyDescent="0.2">
      <c r="B1" s="31" t="s">
        <v>38</v>
      </c>
      <c r="C1" s="45"/>
      <c r="D1" s="46"/>
    </row>
    <row r="2" spans="1:5" x14ac:dyDescent="0.2">
      <c r="A2" s="183" t="s">
        <v>37</v>
      </c>
      <c r="B2">
        <v>5201</v>
      </c>
      <c r="C2" s="45"/>
      <c r="D2" s="47"/>
      <c r="E2" s="44"/>
    </row>
    <row r="3" spans="1:5" x14ac:dyDescent="0.2">
      <c r="A3" s="183" t="s">
        <v>20</v>
      </c>
      <c r="B3">
        <v>5120</v>
      </c>
      <c r="C3" s="45"/>
      <c r="D3" s="47"/>
      <c r="E3" s="44"/>
    </row>
    <row r="4" spans="1:5" x14ac:dyDescent="0.2">
      <c r="A4" s="183" t="s">
        <v>28</v>
      </c>
      <c r="B4">
        <v>5701</v>
      </c>
      <c r="C4" s="45"/>
      <c r="D4" s="47"/>
      <c r="E4" s="44"/>
    </row>
    <row r="5" spans="1:5" x14ac:dyDescent="0.2">
      <c r="A5" s="183" t="s">
        <v>33</v>
      </c>
      <c r="B5">
        <v>5117</v>
      </c>
      <c r="C5" s="45"/>
      <c r="D5" s="47"/>
      <c r="E5" s="44"/>
    </row>
    <row r="6" spans="1:5" x14ac:dyDescent="0.2">
      <c r="A6" s="183" t="s">
        <v>26</v>
      </c>
      <c r="B6">
        <v>5405</v>
      </c>
      <c r="C6" s="45"/>
      <c r="D6" s="47"/>
      <c r="E6" s="44"/>
    </row>
    <row r="7" spans="1:5" x14ac:dyDescent="0.2">
      <c r="A7" s="183" t="s">
        <v>34</v>
      </c>
      <c r="B7">
        <v>5404</v>
      </c>
      <c r="C7" s="45"/>
      <c r="D7" s="47"/>
      <c r="E7" s="44"/>
    </row>
    <row r="8" spans="1:5" x14ac:dyDescent="0.2">
      <c r="A8" s="183" t="s">
        <v>29</v>
      </c>
      <c r="B8">
        <v>5801</v>
      </c>
      <c r="C8" s="45"/>
      <c r="D8" s="47"/>
      <c r="E8" s="44"/>
    </row>
    <row r="9" spans="1:5" x14ac:dyDescent="0.2">
      <c r="A9" s="183" t="s">
        <v>23</v>
      </c>
      <c r="B9">
        <v>5310</v>
      </c>
      <c r="C9" s="45"/>
      <c r="D9" s="47"/>
      <c r="E9" s="44"/>
    </row>
    <row r="10" spans="1:5" x14ac:dyDescent="0.2">
      <c r="A10" s="183" t="s">
        <v>22</v>
      </c>
      <c r="B10">
        <v>5301</v>
      </c>
      <c r="C10" s="45"/>
      <c r="D10" s="47"/>
      <c r="E10" s="44"/>
    </row>
    <row r="11" spans="1:5" x14ac:dyDescent="0.2">
      <c r="A11" s="183" t="s">
        <v>91</v>
      </c>
      <c r="B11">
        <v>5123</v>
      </c>
      <c r="C11" s="45"/>
      <c r="D11" s="47"/>
      <c r="E11" s="44"/>
    </row>
    <row r="12" spans="1:5" x14ac:dyDescent="0.2">
      <c r="A12" s="183" t="s">
        <v>19</v>
      </c>
      <c r="B12">
        <v>5116</v>
      </c>
      <c r="C12" s="45"/>
      <c r="D12" s="47"/>
      <c r="E12" s="44"/>
    </row>
    <row r="13" spans="1:5" x14ac:dyDescent="0.2">
      <c r="A13" s="183" t="s">
        <v>35</v>
      </c>
      <c r="B13">
        <v>5411</v>
      </c>
      <c r="C13" s="45"/>
      <c r="D13" s="47"/>
    </row>
    <row r="14" spans="1:5" x14ac:dyDescent="0.2">
      <c r="A14" s="183" t="s">
        <v>30</v>
      </c>
      <c r="B14">
        <v>5901</v>
      </c>
      <c r="C14" s="45"/>
      <c r="D14" s="47"/>
    </row>
    <row r="15" spans="1:5" x14ac:dyDescent="0.2">
      <c r="A15" s="183" t="s">
        <v>24</v>
      </c>
      <c r="B15">
        <v>5401</v>
      </c>
      <c r="C15" s="45"/>
      <c r="D15" s="47"/>
    </row>
    <row r="16" spans="1:5" x14ac:dyDescent="0.2">
      <c r="A16" s="183" t="s">
        <v>25</v>
      </c>
      <c r="B16">
        <v>5402</v>
      </c>
      <c r="C16" s="45"/>
      <c r="D16" s="47"/>
    </row>
    <row r="17" spans="1:4" x14ac:dyDescent="0.2">
      <c r="A17" s="183" t="s">
        <v>21</v>
      </c>
      <c r="B17">
        <v>5205</v>
      </c>
      <c r="C17" s="45"/>
      <c r="D17" s="47"/>
    </row>
    <row r="18" spans="1:4" x14ac:dyDescent="0.2">
      <c r="A18" s="183" t="s">
        <v>27</v>
      </c>
      <c r="B18">
        <v>5601</v>
      </c>
      <c r="C18" s="45"/>
      <c r="D18" s="47"/>
    </row>
    <row r="19" spans="1:4" x14ac:dyDescent="0.2">
      <c r="A19" s="183" t="s">
        <v>32</v>
      </c>
      <c r="B19">
        <v>5115</v>
      </c>
      <c r="C19" s="45"/>
      <c r="D19" s="47"/>
    </row>
    <row r="20" spans="1:4" x14ac:dyDescent="0.2">
      <c r="A20" s="183" t="s">
        <v>36</v>
      </c>
      <c r="B20" s="108" t="s">
        <v>68</v>
      </c>
      <c r="C20" s="45"/>
      <c r="D20" s="47"/>
    </row>
    <row r="21" spans="1:4" x14ac:dyDescent="0.2">
      <c r="A21" s="183" t="s">
        <v>74</v>
      </c>
      <c r="B21" s="108" t="s">
        <v>68</v>
      </c>
      <c r="C21" s="45"/>
      <c r="D21" s="47"/>
    </row>
    <row r="22" spans="1:4" x14ac:dyDescent="0.2">
      <c r="C22" s="45"/>
      <c r="D22" s="47"/>
    </row>
    <row r="23" spans="1:4" x14ac:dyDescent="0.2">
      <c r="A23" s="45"/>
      <c r="B23" s="45"/>
      <c r="C23" s="45"/>
      <c r="D23" s="47"/>
    </row>
    <row r="24" spans="1:4" x14ac:dyDescent="0.2">
      <c r="A24" s="45"/>
      <c r="B24" s="45"/>
      <c r="C24" s="45"/>
      <c r="D24" s="47"/>
    </row>
    <row r="25" spans="1:4" x14ac:dyDescent="0.2">
      <c r="A25" s="45"/>
      <c r="B25" s="45"/>
      <c r="C25" s="45"/>
      <c r="D25" s="47"/>
    </row>
    <row r="26" spans="1:4" x14ac:dyDescent="0.2">
      <c r="A26" s="45"/>
      <c r="B26" s="45"/>
      <c r="C26" s="45"/>
      <c r="D26" s="47"/>
    </row>
    <row r="27" spans="1:4" x14ac:dyDescent="0.2">
      <c r="A27" s="45"/>
      <c r="B27" s="45"/>
      <c r="C27" s="45"/>
      <c r="D27" s="47"/>
    </row>
    <row r="28" spans="1:4" x14ac:dyDescent="0.2">
      <c r="A28" s="45"/>
      <c r="B28" s="45"/>
      <c r="C28" s="45"/>
      <c r="D28" s="47"/>
    </row>
    <row r="29" spans="1:4" x14ac:dyDescent="0.2">
      <c r="A29" s="45"/>
      <c r="B29" s="45"/>
      <c r="C29" s="45"/>
      <c r="D29" s="47"/>
    </row>
    <row r="30" spans="1:4" x14ac:dyDescent="0.2">
      <c r="A30" s="45"/>
      <c r="B30" s="45"/>
      <c r="C30" s="45"/>
      <c r="D30" s="47"/>
    </row>
    <row r="31" spans="1:4" x14ac:dyDescent="0.2">
      <c r="A31" s="45"/>
      <c r="B31" s="45"/>
      <c r="C31" s="45"/>
      <c r="D31" s="47"/>
    </row>
    <row r="32" spans="1:4" x14ac:dyDescent="0.2">
      <c r="A32" s="45"/>
      <c r="B32" s="45"/>
      <c r="C32" s="45"/>
      <c r="D32" s="47"/>
    </row>
  </sheetData>
  <sheetProtection selectLockedCells="1"/>
  <sortState xmlns:xlrd2="http://schemas.microsoft.com/office/spreadsheetml/2017/richdata2" ref="D2:D32">
    <sortCondition ref="D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F 8 G U y 4 q O P 6 k A A A A 9 Q A A A B I A H A B D b 2 5 m a W c v U G F j a 2 F n Z S 5 4 b W w g o h g A K K A U A A A A A A A A A A A A A A A A A A A A A A A A A A A A h Y 9 N D o I w F I S v Q r q n R f y J k k e J Y S u J i Y l x 2 5 Q K j f A w t F j u 5 s I j e Q U x i r p z O f N 9 i 5 n 7 9 Q Z J X 1 f e R b V G N x i T C Q 2 I p 1 A 2 u c Y i J p 0 9 + k u S c N g K e R K F 8 g Y Z T d S b P C a l t e e I M e c c d V P a t A U L g 2 D C D t l m J 0 t V C / K R 9 X / Z 1 2 i s Q K k I h / 1 r D A / p a k 4 X s 2 E S s L G D T O O X h w N 7 0 p 8 S 0 q 6 y X a u 4 Q j 9 d A x s j s P c F / g B Q S w M E F A A C A A g A U F 8 G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B f B l M o i k e 4 D g A A A B E A A A A T A B w A R m 9 y b X V s Y X M v U 2 V j d G l v b j E u b S C i G A A o o B Q A A A A A A A A A A A A A A A A A A A A A A A A A A A A r T k 0 u y c z P U w i G 0 I b W A F B L A Q I t A B Q A A g A I A F B f B l M u K j j + p A A A A P U A A A A S A A A A A A A A A A A A A A A A A A A A A A B D b 2 5 m a W c v U G F j a 2 F n Z S 5 4 b W x Q S w E C L Q A U A A I A C A B Q X w Z T D 8 r p q 6 Q A A A D p A A A A E w A A A A A A A A A A A A A A A A D w A A A A W 0 N v b n R l b n R f V H l w Z X N d L n h t b F B L A Q I t A B Q A A g A I A F B f B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r y 1 8 w 0 E I x T r P w + O n c b u b v A A A A A A I A A A A A A A N m A A D A A A A A E A A A A O 1 + q d 9 m 1 J m s o 3 T + w Z J U O X 0 A A A A A B I A A A K A A A A A Q A A A A d B 1 y s p h n t 9 C X p O q 0 b + P i + F A A A A A N M J W E 8 q U 3 4 a 6 Y I 8 u L g m M 5 r o C 5 Q d 8 j M 3 F Z S 4 y U h r y a k 0 E u 3 0 K F j f m L P g 2 o c 3 o y 3 L w M l A q Q c 7 O Z j J 9 P 7 7 1 W H q 0 u X y H d E Z J r x V Q l r I u P M k G m H R Q A A A C R U w c E M 2 3 c u 8 V f G A D O U C R K R 9 d T M g = = < / D a t a M a s h u p > 
</file>

<file path=customXml/itemProps1.xml><?xml version="1.0" encoding="utf-8"?>
<ds:datastoreItem xmlns:ds="http://schemas.openxmlformats.org/officeDocument/2006/customXml" ds:itemID="{12D8C8A2-7601-49B1-A9E8-BFBA422D96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Master (2)</vt:lpstr>
      <vt:lpstr>Voucher</vt:lpstr>
      <vt:lpstr>Data</vt:lpstr>
      <vt:lpstr>'Master (2)'!Print_Area</vt:lpstr>
      <vt:lpstr>'Master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bvictor</dc:creator>
  <cp:lastModifiedBy>Ramneet Dhesi</cp:lastModifiedBy>
  <cp:lastPrinted>2020-02-28T20:29:39Z</cp:lastPrinted>
  <dcterms:created xsi:type="dcterms:W3CDTF">2010-03-15T18:33:59Z</dcterms:created>
  <dcterms:modified xsi:type="dcterms:W3CDTF">2021-08-06T19:19:22Z</dcterms:modified>
</cp:coreProperties>
</file>